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home\2575589216\Desktop\"/>
    </mc:Choice>
  </mc:AlternateContent>
  <xr:revisionPtr revIDLastSave="0" documentId="13_ncr:1_{1509E373-36F2-499E-B261-B196A5240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5" l="1"/>
  <c r="V19" i="5"/>
  <c r="E19" i="5"/>
  <c r="B19" i="5"/>
  <c r="U12" i="5"/>
  <c r="F12" i="5"/>
  <c r="E17" i="5"/>
  <c r="Q24" i="5"/>
  <c r="J24" i="5"/>
  <c r="U26" i="5"/>
  <c r="E26" i="5"/>
  <c r="Q26" i="5"/>
  <c r="R25" i="5"/>
  <c r="N25" i="5"/>
  <c r="W21" i="5"/>
  <c r="N32" i="5"/>
  <c r="L32" i="5"/>
  <c r="M21" i="5"/>
  <c r="P4" i="5"/>
  <c r="T32" i="5"/>
  <c r="E18" i="5"/>
  <c r="N24" i="5" l="1"/>
  <c r="F24" i="5"/>
</calcChain>
</file>

<file path=xl/sharedStrings.xml><?xml version="1.0" encoding="utf-8"?>
<sst xmlns="http://schemas.openxmlformats.org/spreadsheetml/2006/main" count="101" uniqueCount="76">
  <si>
    <t>支出予定金額</t>
    <rPh sb="0" eb="2">
      <t>シシュツ</t>
    </rPh>
    <rPh sb="2" eb="4">
      <t>ヨテイ</t>
    </rPh>
    <rPh sb="4" eb="6">
      <t>キンガク</t>
    </rPh>
    <phoneticPr fontId="1"/>
  </si>
  <si>
    <t>旅費の支給</t>
    <rPh sb="0" eb="2">
      <t>リョヒ</t>
    </rPh>
    <rPh sb="3" eb="5">
      <t>シキュウ</t>
    </rPh>
    <phoneticPr fontId="1"/>
  </si>
  <si>
    <t>所 得 税</t>
    <rPh sb="0" eb="1">
      <t>トコロ</t>
    </rPh>
    <rPh sb="2" eb="3">
      <t>トク</t>
    </rPh>
    <rPh sb="4" eb="5">
      <t>ゼイ</t>
    </rPh>
    <phoneticPr fontId="1"/>
  </si>
  <si>
    <t>受給者氏名</t>
    <rPh sb="0" eb="2">
      <t>ジュキュウ</t>
    </rPh>
    <rPh sb="2" eb="3">
      <t>モノ</t>
    </rPh>
    <rPh sb="3" eb="5">
      <t>シメイ</t>
    </rPh>
    <phoneticPr fontId="1"/>
  </si>
  <si>
    <t>受給者所属</t>
    <rPh sb="0" eb="2">
      <t>ジュキュウ</t>
    </rPh>
    <rPh sb="2" eb="3">
      <t>シャ</t>
    </rPh>
    <rPh sb="3" eb="5">
      <t>ショゾク</t>
    </rPh>
    <phoneticPr fontId="1"/>
  </si>
  <si>
    <t>実施期日</t>
    <rPh sb="0" eb="2">
      <t>ジッシ</t>
    </rPh>
    <rPh sb="2" eb="4">
      <t>キジツ</t>
    </rPh>
    <phoneticPr fontId="1"/>
  </si>
  <si>
    <t>実施場所　　　</t>
    <rPh sb="0" eb="2">
      <t>ジッシ</t>
    </rPh>
    <rPh sb="2" eb="4">
      <t>バショ</t>
    </rPh>
    <phoneticPr fontId="1"/>
  </si>
  <si>
    <t>算出内訳</t>
    <rPh sb="0" eb="2">
      <t>サンシュツ</t>
    </rPh>
    <rPh sb="2" eb="4">
      <t>ウチワケ</t>
    </rPh>
    <phoneticPr fontId="1"/>
  </si>
  <si>
    <t>予算科目</t>
    <rPh sb="0" eb="2">
      <t>ヨサン</t>
    </rPh>
    <rPh sb="2" eb="4">
      <t>カモク</t>
    </rPh>
    <phoneticPr fontId="1"/>
  </si>
  <si>
    <t>そ の 他</t>
    <rPh sb="4" eb="5">
      <t>タ</t>
    </rPh>
    <phoneticPr fontId="1"/>
  </si>
  <si>
    <t>謝金の支出について　（伺）　</t>
    <phoneticPr fontId="1"/>
  </si>
  <si>
    <t>１.</t>
    <phoneticPr fontId="1"/>
  </si>
  <si>
    <t>２.</t>
    <phoneticPr fontId="1"/>
  </si>
  <si>
    <t>３.</t>
    <phoneticPr fontId="1"/>
  </si>
  <si>
    <t>自宅住所</t>
    <phoneticPr fontId="1"/>
  </si>
  <si>
    <t>４.</t>
    <phoneticPr fontId="1"/>
  </si>
  <si>
    <t>５.</t>
    <phoneticPr fontId="1"/>
  </si>
  <si>
    <t>６.</t>
    <phoneticPr fontId="1"/>
  </si>
  <si>
    <t>７.</t>
    <phoneticPr fontId="1"/>
  </si>
  <si>
    <t>８.</t>
    <phoneticPr fontId="1"/>
  </si>
  <si>
    <t>９．</t>
    <phoneticPr fontId="1"/>
  </si>
  <si>
    <t>10．</t>
    <phoneticPr fontId="1"/>
  </si>
  <si>
    <t>11．</t>
    <phoneticPr fontId="1"/>
  </si>
  <si>
    <t>12．</t>
    <phoneticPr fontId="1"/>
  </si>
  <si>
    <t>課題名等略称：</t>
    <phoneticPr fontId="1"/>
  </si>
  <si>
    <t>13．　</t>
    <phoneticPr fontId="1"/>
  </si>
  <si>
    <t>このことについて、下記のとおり業務を依頼してよろしいか伺います。</t>
    <rPh sb="9" eb="11">
      <t>カキ</t>
    </rPh>
    <rPh sb="15" eb="17">
      <t>ギョウム</t>
    </rPh>
    <rPh sb="18" eb="20">
      <t>イライ</t>
    </rPh>
    <rPh sb="27" eb="28">
      <t>ウカガ</t>
    </rPh>
    <phoneticPr fontId="1"/>
  </si>
  <si>
    <t>薬学部・薬学系研究科</t>
    <phoneticPr fontId="1"/>
  </si>
  <si>
    <t>専攻・研究室</t>
  </si>
  <si>
    <t>担当教員</t>
    <rPh sb="0" eb="2">
      <t>タントウ</t>
    </rPh>
    <rPh sb="2" eb="4">
      <t>キョウイン</t>
    </rPh>
    <phoneticPr fontId="6"/>
  </si>
  <si>
    <t>担当者</t>
    <rPh sb="0" eb="3">
      <t>タントウシャ</t>
    </rPh>
    <phoneticPr fontId="6"/>
  </si>
  <si>
    <t>㊞</t>
    <phoneticPr fontId="6"/>
  </si>
  <si>
    <t>）</t>
    <phoneticPr fontId="6"/>
  </si>
  <si>
    <t>（℡</t>
    <phoneticPr fontId="6"/>
  </si>
  <si>
    <t>記</t>
    <rPh sb="0" eb="1">
      <t>シル</t>
    </rPh>
    <phoneticPr fontId="6"/>
  </si>
  <si>
    <r>
      <t>謝金の種類</t>
    </r>
    <r>
      <rPr>
        <u/>
        <sz val="10"/>
        <rFont val="ＭＳ 明朝"/>
        <family val="1"/>
        <charset val="128"/>
      </rPr>
      <t>　　　　　</t>
    </r>
    <r>
      <rPr>
        <sz val="10"/>
        <rFont val="ＭＳ 明朝"/>
        <family val="1"/>
        <charset val="128"/>
      </rPr>
      <t>　　　</t>
    </r>
    <rPh sb="0" eb="2">
      <t>シャキン</t>
    </rPh>
    <rPh sb="3" eb="5">
      <t>シュルイ</t>
    </rPh>
    <phoneticPr fontId="1"/>
  </si>
  <si>
    <t>内容　　</t>
    <rPh sb="0" eb="1">
      <t>ウチ</t>
    </rPh>
    <rPh sb="1" eb="2">
      <t>カタチ</t>
    </rPh>
    <phoneticPr fontId="1"/>
  </si>
  <si>
    <t>部署コード</t>
    <phoneticPr fontId="1"/>
  </si>
  <si>
    <t>プロジェクト</t>
    <phoneticPr fontId="1"/>
  </si>
  <si>
    <t>□</t>
  </si>
  <si>
    <t>月額表乙</t>
  </si>
  <si>
    <t>日額表丙</t>
  </si>
  <si>
    <t>非居住者(20.42%)</t>
  </si>
  <si>
    <t xml:space="preserve"> </t>
    <phoneticPr fontId="1"/>
  </si>
  <si>
    <t>租税条約</t>
  </si>
  <si>
    <t>居住者(10.21%）</t>
    <phoneticPr fontId="6"/>
  </si>
  <si>
    <t>運営費</t>
    <rPh sb="0" eb="3">
      <t>ウンエイヒ</t>
    </rPh>
    <phoneticPr fontId="6"/>
  </si>
  <si>
    <t>科研費</t>
    <rPh sb="0" eb="3">
      <t>カケンヒ</t>
    </rPh>
    <phoneticPr fontId="6"/>
  </si>
  <si>
    <t>受研・共研究</t>
    <rPh sb="0" eb="1">
      <t>ジュ</t>
    </rPh>
    <rPh sb="1" eb="2">
      <t>ケン</t>
    </rPh>
    <rPh sb="3" eb="4">
      <t>トモ</t>
    </rPh>
    <rPh sb="4" eb="6">
      <t>ケンキュウ</t>
    </rPh>
    <phoneticPr fontId="6"/>
  </si>
  <si>
    <t>寄附金</t>
    <rPh sb="0" eb="3">
      <t>キフキン</t>
    </rPh>
    <phoneticPr fontId="6"/>
  </si>
  <si>
    <t>間接経費</t>
    <rPh sb="0" eb="2">
      <t>カンセツ</t>
    </rPh>
    <rPh sb="2" eb="4">
      <t>ケイヒ</t>
    </rPh>
    <phoneticPr fontId="6"/>
  </si>
  <si>
    <t>補助金</t>
    <rPh sb="0" eb="3">
      <t>ホジョキン</t>
    </rPh>
    <phoneticPr fontId="6"/>
  </si>
  <si>
    <t>その他（</t>
    <rPh sb="2" eb="3">
      <t>タ</t>
    </rPh>
    <phoneticPr fontId="6"/>
  </si>
  <si>
    <t>有</t>
    <rPh sb="0" eb="1">
      <t>アリ</t>
    </rPh>
    <phoneticPr fontId="6"/>
  </si>
  <si>
    <t>無</t>
    <rPh sb="0" eb="1">
      <t>ナシ</t>
    </rPh>
    <phoneticPr fontId="6"/>
  </si>
  <si>
    <t>コード：</t>
    <phoneticPr fontId="4"/>
  </si>
  <si>
    <t>日生</t>
    <rPh sb="0" eb="1">
      <t>ニチ</t>
    </rPh>
    <rPh sb="1" eb="2">
      <t>ウ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</si>
  <si>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</si>
  <si>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</si>
  <si>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〔時間帯〕</t>
    <rPh sb="1" eb="2">
      <t>トキ</t>
    </rPh>
    <rPh sb="2" eb="3">
      <t>アイダ</t>
    </rPh>
    <rPh sb="3" eb="4">
      <t>オビ</t>
    </rPh>
    <phoneticPr fontId="1"/>
  </si>
  <si>
    <t>特別講演謝金</t>
    <rPh sb="0" eb="2">
      <t>トクベツ</t>
    </rPh>
    <rPh sb="2" eb="4">
      <t>コウエン</t>
    </rPh>
    <rPh sb="4" eb="6">
      <t>シャキン</t>
    </rPh>
    <phoneticPr fontId="6"/>
  </si>
  <si>
    <t>一般講演謝金</t>
    <rPh sb="0" eb="2">
      <t>イッパン</t>
    </rPh>
    <rPh sb="2" eb="4">
      <t>コウエン</t>
    </rPh>
    <rPh sb="4" eb="6">
      <t>シャキン</t>
    </rPh>
    <phoneticPr fontId="6"/>
  </si>
  <si>
    <t>講義謝金</t>
    <rPh sb="0" eb="2">
      <t>コウギ</t>
    </rPh>
    <rPh sb="2" eb="4">
      <t>シャキン</t>
    </rPh>
    <phoneticPr fontId="6"/>
  </si>
  <si>
    <t>指導・助言・実技・実習等謝金</t>
    <rPh sb="0" eb="2">
      <t>シドウ</t>
    </rPh>
    <rPh sb="3" eb="5">
      <t>ジョゲン</t>
    </rPh>
    <rPh sb="6" eb="8">
      <t>ジツギ</t>
    </rPh>
    <rPh sb="9" eb="11">
      <t>ジッシュウ</t>
    </rPh>
    <rPh sb="11" eb="12">
      <t>ナド</t>
    </rPh>
    <rPh sb="12" eb="14">
      <t>シャキン</t>
    </rPh>
    <phoneticPr fontId="6"/>
  </si>
  <si>
    <t>集計・会場整理等単純労務謝金</t>
    <rPh sb="0" eb="2">
      <t>シュウケイ</t>
    </rPh>
    <rPh sb="3" eb="5">
      <t>カイジョウ</t>
    </rPh>
    <rPh sb="5" eb="7">
      <t>セイリ</t>
    </rPh>
    <rPh sb="7" eb="8">
      <t>ナド</t>
    </rPh>
    <rPh sb="8" eb="10">
      <t>タンジュン</t>
    </rPh>
    <rPh sb="10" eb="12">
      <t>ロウム</t>
    </rPh>
    <rPh sb="12" eb="14">
      <t>シャキン</t>
    </rPh>
    <phoneticPr fontId="6"/>
  </si>
  <si>
    <t>会議出席謝金（</t>
    <rPh sb="0" eb="2">
      <t>カイギ</t>
    </rPh>
    <rPh sb="2" eb="4">
      <t>シュッセキ</t>
    </rPh>
    <rPh sb="4" eb="6">
      <t>シャキン</t>
    </rPh>
    <phoneticPr fontId="6"/>
  </si>
  <si>
    <t>）</t>
    <phoneticPr fontId="6"/>
  </si>
  <si>
    <t>（</t>
    <phoneticPr fontId="6"/>
  </si>
  <si>
    <t>円×</t>
    <rPh sb="0" eb="1">
      <t>エン</t>
    </rPh>
    <phoneticPr fontId="6"/>
  </si>
  <si>
    <t>時間</t>
  </si>
  <si>
    <t>＝</t>
    <phoneticPr fontId="6"/>
  </si>
  <si>
    <t>円</t>
    <rPh sb="0" eb="1">
      <t>エン</t>
    </rPh>
    <phoneticPr fontId="6"/>
  </si>
  <si>
    <t>（調整なし）</t>
  </si>
  <si>
    <t>生年月日：</t>
    <rPh sb="0" eb="2">
      <t>セイネン</t>
    </rPh>
    <rPh sb="2" eb="4">
      <t>ガッピ</t>
    </rPh>
    <phoneticPr fontId="6"/>
  </si>
  <si>
    <t>性別：</t>
    <rPh sb="0" eb="2">
      <t>セイベツ</t>
    </rPh>
    <phoneticPr fontId="6"/>
  </si>
  <si>
    <t>　　研究科長　　　　　事 務 長　　　　　副事務長　　　　　会計ﾁｰﾑﾘｰﾀﾞｰ　　　　　会計ﾁｰﾑ担当者</t>
    <rPh sb="2" eb="4">
      <t>ケンキュウ</t>
    </rPh>
    <rPh sb="4" eb="5">
      <t>カ</t>
    </rPh>
    <rPh sb="5" eb="6">
      <t>チョウ</t>
    </rPh>
    <rPh sb="11" eb="12">
      <t>コト</t>
    </rPh>
    <rPh sb="13" eb="14">
      <t>ム</t>
    </rPh>
    <rPh sb="15" eb="16">
      <t>チョウ</t>
    </rPh>
    <rPh sb="21" eb="25">
      <t>フクジムチョウ</t>
    </rPh>
    <rPh sb="30" eb="32">
      <t>カイケイ</t>
    </rPh>
    <rPh sb="45" eb="47">
      <t>カイケイ</t>
    </rPh>
    <rPh sb="51" eb="52">
      <t>タントウ</t>
    </rPh>
    <rPh sb="52" eb="5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</si>
</sst>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;[Red]\-#,##0.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0" xfId="0" applyFont="1" applyAlignment="1">
      <alignment vertical="top"/>
    </xf>
    <xf numFmtId="38" fontId="2" fillId="0" borderId="0" xfId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38" fontId="2" fillId="0" borderId="0" xfId="1" applyFont="1" applyAlignment="1" applyProtection="1">
      <alignment horizontal="right" vertical="center"/>
      <protection locked="0"/>
    </xf>
    <xf numFmtId="38" fontId="2" fillId="0" borderId="0" xfId="1" applyFont="1" applyAlignment="1" applyProtection="1">
      <alignment horizontal="left" vertical="center"/>
      <protection locked="0"/>
    </xf>
    <xf numFmtId="177" fontId="2" fillId="0" borderId="0" xfId="1" applyNumberFormat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tabSelected="1" view="pageLayout" topLeftCell="A9" zoomScaleNormal="100" workbookViewId="0">
      <selection activeCell="I25" sqref="I25:J25"/>
    </sheetView>
  </sheetViews>
  <sheetFormatPr defaultRowHeight="12" x14ac:dyDescent="0.15"/>
  <cols>
    <col min="1" max="1" width="3.875" style="3" customWidth="1"/>
    <col min="2" max="23" width="3.875" style="2" customWidth="1"/>
    <col min="24" max="29" width="9" style="2" customWidth="1"/>
    <col min="30" max="16384" width="9" style="2"/>
  </cols>
  <sheetData>
    <row r="1" spans="1:24" ht="17.25" customHeight="1" x14ac:dyDescent="0.15">
      <c r="R1" s="7" t="s">
        <v>27</v>
      </c>
    </row>
    <row r="2" spans="1:24" ht="20.100000000000001" customHeight="1" x14ac:dyDescent="0.15">
      <c r="A2" s="12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3"/>
      <c r="N2" s="13"/>
      <c r="O2" s="14"/>
      <c r="P2" s="14"/>
      <c r="Q2" s="14"/>
      <c r="R2" s="14"/>
      <c r="S2" s="14"/>
      <c r="T2" s="14"/>
      <c r="U2" s="14"/>
      <c r="V2" s="14"/>
      <c r="W2" s="16"/>
    </row>
    <row r="3" spans="1:24" ht="40.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  <c r="V3" s="15"/>
      <c r="W3" s="17"/>
    </row>
    <row r="4" spans="1:24" ht="24.95" customHeight="1" x14ac:dyDescent="0.15">
      <c r="A4" s="6"/>
      <c r="B4" s="1"/>
      <c r="C4" s="1"/>
      <c r="D4" s="1"/>
      <c r="E4" s="1"/>
      <c r="F4" s="1"/>
      <c r="G4" s="1"/>
      <c r="H4" s="1"/>
      <c r="I4" s="19"/>
      <c r="J4" s="19"/>
      <c r="K4" s="23"/>
      <c r="L4" s="18"/>
      <c r="O4" s="1"/>
      <c r="P4" s="22" t="str">
        <f>IF(Q4="","支出伺の提出日（201X/○/○）を入力→","")</f>
        <v>支出伺の提出日（201X/○/○）を入力→</v>
      </c>
      <c r="Q4" s="53"/>
      <c r="R4" s="53"/>
      <c r="S4" s="53"/>
      <c r="T4" s="53"/>
      <c r="U4" s="53"/>
      <c r="V4" s="53"/>
      <c r="W4" s="53"/>
    </row>
    <row r="5" spans="1:24" ht="21.95" customHeight="1" x14ac:dyDescent="0.15">
      <c r="A5" s="6"/>
      <c r="B5" s="1"/>
      <c r="C5" s="1"/>
      <c r="D5" s="1"/>
      <c r="E5" s="1"/>
      <c r="F5" s="1"/>
      <c r="G5" s="1"/>
      <c r="I5" s="1"/>
      <c r="J5" s="1"/>
      <c r="K5" s="1"/>
      <c r="L5" s="1"/>
      <c r="M5" s="1"/>
      <c r="N5" s="56" t="s">
        <v>28</v>
      </c>
      <c r="O5" s="56"/>
      <c r="P5" s="56"/>
      <c r="Q5" s="58"/>
      <c r="R5" s="58"/>
      <c r="S5" s="58"/>
      <c r="T5" s="58"/>
      <c r="U5" s="58"/>
      <c r="V5" s="58"/>
      <c r="W5" s="58"/>
    </row>
    <row r="6" spans="1:24" ht="21.95" customHeight="1" x14ac:dyDescent="0.15">
      <c r="A6" s="6"/>
      <c r="B6" s="1"/>
      <c r="C6" s="1"/>
      <c r="D6" s="1"/>
      <c r="E6" s="1"/>
      <c r="F6" s="1"/>
      <c r="G6" s="1"/>
      <c r="I6" s="1"/>
      <c r="J6" s="18"/>
      <c r="K6" s="18"/>
      <c r="L6" s="8"/>
      <c r="M6" s="1"/>
      <c r="N6" s="48" t="s">
        <v>29</v>
      </c>
      <c r="O6" s="48"/>
      <c r="P6" s="48"/>
      <c r="Q6" s="54"/>
      <c r="R6" s="54"/>
      <c r="S6" s="54"/>
      <c r="T6" s="54"/>
      <c r="U6" s="54"/>
      <c r="V6" s="57" t="s">
        <v>31</v>
      </c>
      <c r="W6" s="57"/>
    </row>
    <row r="7" spans="1:24" ht="21.95" customHeight="1" x14ac:dyDescent="0.15">
      <c r="A7" s="6"/>
      <c r="B7" s="1"/>
      <c r="C7" s="1"/>
      <c r="D7" s="1"/>
      <c r="E7" s="1"/>
      <c r="F7" s="1"/>
      <c r="G7" s="1"/>
      <c r="I7" s="1"/>
      <c r="L7" s="1"/>
      <c r="M7" s="1"/>
      <c r="N7" s="48" t="s">
        <v>30</v>
      </c>
      <c r="O7" s="48"/>
      <c r="P7" s="48"/>
      <c r="Q7" s="54"/>
      <c r="R7" s="54"/>
      <c r="S7" s="54"/>
      <c r="T7" s="20" t="s">
        <v>33</v>
      </c>
      <c r="U7" s="55"/>
      <c r="V7" s="55"/>
      <c r="W7" s="9" t="s">
        <v>32</v>
      </c>
    </row>
    <row r="8" spans="1:24" ht="21.95" customHeight="1" x14ac:dyDescent="0.15">
      <c r="A8" s="6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1"/>
      <c r="R8" s="11"/>
      <c r="S8" s="11"/>
      <c r="T8" s="11"/>
      <c r="U8" s="11"/>
      <c r="V8" s="11"/>
      <c r="W8" s="25" t="str">
        <f>IF(OR(Q7="",U7=""),"↑教室の事務担当者（内線番号）","")</f>
        <v>↑教室の事務担当者（内線番号）</v>
      </c>
    </row>
    <row r="9" spans="1:24" ht="30" customHeight="1" x14ac:dyDescent="0.15">
      <c r="A9" s="44" t="s">
        <v>10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4" ht="33.75" customHeight="1" x14ac:dyDescent="0.15">
      <c r="A10" s="6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4" ht="22.5" customHeight="1" x14ac:dyDescent="0.15">
      <c r="A11" s="52" t="s">
        <v>34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4" ht="27" customHeight="1" x14ac:dyDescent="0.15">
      <c r="A12" s="6" t="s">
        <v>11</v>
      </c>
      <c r="B12" s="43" t="s">
        <v>35</v>
      </c>
      <c r="C12" s="43"/>
      <c r="D12" s="43"/>
      <c r="F12" s="31" t="str">
        <f>IF(AND(B13="■",F13=""),"↓必須","")</f>
        <v/>
      </c>
      <c r="N12" s="1"/>
      <c r="O12" s="1"/>
      <c r="P12" s="1"/>
      <c r="Q12" s="1"/>
      <c r="U12" s="31" t="str">
        <f>IF(AND(Q13="■",U13=""),"↓必須","")</f>
        <v/>
      </c>
    </row>
    <row r="13" spans="1:24" ht="27" customHeight="1" x14ac:dyDescent="0.15">
      <c r="A13" s="6"/>
      <c r="B13" s="36" t="s">
        <v>39</v>
      </c>
      <c r="C13" s="60" t="s">
        <v>65</v>
      </c>
      <c r="D13" s="60"/>
      <c r="E13" s="60"/>
      <c r="F13" s="41"/>
      <c r="G13" s="41"/>
      <c r="H13" s="30" t="s">
        <v>66</v>
      </c>
      <c r="I13" s="36" t="s">
        <v>39</v>
      </c>
      <c r="J13" s="28" t="s">
        <v>60</v>
      </c>
      <c r="K13" s="28"/>
      <c r="L13" s="28"/>
      <c r="M13" s="36" t="s">
        <v>39</v>
      </c>
      <c r="N13" s="26" t="s">
        <v>61</v>
      </c>
      <c r="O13" s="28"/>
      <c r="P13" s="28"/>
      <c r="Q13" s="36" t="s">
        <v>39</v>
      </c>
      <c r="R13" s="26" t="s">
        <v>62</v>
      </c>
      <c r="S13" s="28"/>
      <c r="T13" s="28" t="s">
        <v>67</v>
      </c>
      <c r="U13" s="41"/>
      <c r="V13" s="41"/>
      <c r="W13" s="29" t="s">
        <v>66</v>
      </c>
      <c r="X13" s="1"/>
    </row>
    <row r="14" spans="1:24" ht="27" customHeight="1" x14ac:dyDescent="0.15">
      <c r="A14" s="6"/>
      <c r="B14" s="36" t="s">
        <v>39</v>
      </c>
      <c r="C14" s="42" t="s">
        <v>63</v>
      </c>
      <c r="D14" s="42"/>
      <c r="E14" s="42"/>
      <c r="F14" s="42"/>
      <c r="G14" s="42"/>
      <c r="H14" s="42"/>
      <c r="I14" s="36" t="s">
        <v>39</v>
      </c>
      <c r="J14" s="51" t="s">
        <v>64</v>
      </c>
      <c r="K14" s="51"/>
      <c r="L14" s="51"/>
      <c r="M14" s="51"/>
      <c r="N14" s="51"/>
      <c r="O14" s="51"/>
      <c r="P14" s="36" t="s">
        <v>39</v>
      </c>
      <c r="Q14" s="26" t="s">
        <v>52</v>
      </c>
      <c r="R14" s="28"/>
      <c r="S14" s="41"/>
      <c r="T14" s="41"/>
      <c r="U14" s="41"/>
      <c r="V14" s="41"/>
      <c r="W14" s="29" t="s">
        <v>66</v>
      </c>
      <c r="X14" s="10"/>
    </row>
    <row r="15" spans="1:24" ht="27" customHeight="1" x14ac:dyDescent="0.15">
      <c r="A15" s="6" t="s">
        <v>12</v>
      </c>
      <c r="B15" s="43" t="s">
        <v>36</v>
      </c>
      <c r="C15" s="43"/>
      <c r="D15" s="43"/>
      <c r="E15" s="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4" ht="27" customHeight="1" x14ac:dyDescent="0.15">
      <c r="A16" s="6" t="s">
        <v>13</v>
      </c>
      <c r="B16" s="43" t="s">
        <v>3</v>
      </c>
      <c r="C16" s="43"/>
      <c r="D16" s="43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spans="1:24" ht="21" customHeight="1" x14ac:dyDescent="0.15">
      <c r="A17" s="6"/>
      <c r="B17" s="35"/>
      <c r="C17" s="35"/>
      <c r="D17" s="35"/>
      <c r="E17" s="22" t="str">
        <f>IF(AND(OR(F13="委嘱あり",U13="授業",I14="■"),OR(J17="",M17="",O17="",U17="")),"必須→","")</f>
        <v/>
      </c>
      <c r="F17" s="7" t="s">
        <v>73</v>
      </c>
      <c r="G17" s="24"/>
      <c r="H17" s="24"/>
      <c r="I17" s="36"/>
      <c r="J17" s="49"/>
      <c r="K17" s="49"/>
      <c r="L17" s="2" t="s">
        <v>58</v>
      </c>
      <c r="M17" s="37"/>
      <c r="N17" s="24" t="s">
        <v>57</v>
      </c>
      <c r="O17" s="37"/>
      <c r="P17" s="18" t="s">
        <v>56</v>
      </c>
      <c r="S17" s="2" t="s">
        <v>74</v>
      </c>
      <c r="U17" s="50"/>
      <c r="V17" s="50"/>
    </row>
    <row r="18" spans="1:24" ht="27" customHeight="1" x14ac:dyDescent="0.15">
      <c r="A18" s="6"/>
      <c r="B18" s="43" t="s">
        <v>14</v>
      </c>
      <c r="C18" s="43"/>
      <c r="D18" s="43"/>
      <c r="E18" s="21" t="str">
        <f>IF(OR(O27="■",T27="■"),"","〒")</f>
        <v>〒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4" ht="27" customHeight="1" x14ac:dyDescent="0.15">
      <c r="A19" s="6"/>
      <c r="B19" s="43" t="str">
        <f>IF(I14="■","住民票住所","")</f>
        <v/>
      </c>
      <c r="C19" s="43"/>
      <c r="D19" s="43"/>
      <c r="E19" s="21" t="str">
        <f>IF(I14="■","〒","")</f>
        <v/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61" t="str">
        <f>IF(AND(I14="■",F19=""),"←必須","")</f>
        <v/>
      </c>
      <c r="W19" s="61"/>
    </row>
    <row r="20" spans="1:24" ht="27" customHeight="1" x14ac:dyDescent="0.15">
      <c r="A20" s="6" t="s">
        <v>15</v>
      </c>
      <c r="B20" s="43" t="s">
        <v>4</v>
      </c>
      <c r="C20" s="43"/>
      <c r="D20" s="43"/>
      <c r="E20" s="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4" ht="27" customHeight="1" x14ac:dyDescent="0.15">
      <c r="A21" s="6" t="s">
        <v>16</v>
      </c>
      <c r="B21" s="43" t="s">
        <v>5</v>
      </c>
      <c r="C21" s="43"/>
      <c r="D21" s="43"/>
      <c r="E21" s="1"/>
      <c r="F21" s="62"/>
      <c r="G21" s="62"/>
      <c r="H21" s="62"/>
      <c r="I21" s="62"/>
      <c r="J21" s="62"/>
      <c r="K21" s="38"/>
      <c r="L21" s="1"/>
      <c r="M21" s="8" t="str">
        <f>IF(AND(F21&gt;0,O21=0),"","～")</f>
        <v>～</v>
      </c>
      <c r="N21" s="1"/>
      <c r="O21" s="62"/>
      <c r="P21" s="62"/>
      <c r="Q21" s="62"/>
      <c r="R21" s="62"/>
      <c r="S21" s="62"/>
      <c r="T21" s="38"/>
      <c r="W21" s="22" t="str">
        <f>IF(AND(F21&gt;1,K21=""),"←曜日選択",IF(AND(O21&gt;1,T21=""),"←曜日選択",""))</f>
        <v/>
      </c>
    </row>
    <row r="22" spans="1:24" ht="27" customHeight="1" x14ac:dyDescent="0.15">
      <c r="A22" s="6"/>
      <c r="B22" s="44" t="s">
        <v>59</v>
      </c>
      <c r="C22" s="44"/>
      <c r="D22" s="44"/>
      <c r="E22" s="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4" ht="27" customHeight="1" x14ac:dyDescent="0.15">
      <c r="A23" s="6" t="s">
        <v>17</v>
      </c>
      <c r="B23" s="43" t="s">
        <v>6</v>
      </c>
      <c r="C23" s="43"/>
      <c r="D23" s="43"/>
      <c r="E23" s="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4" ht="27" customHeight="1" x14ac:dyDescent="0.15">
      <c r="A24" s="6" t="s">
        <v>18</v>
      </c>
      <c r="B24" s="44" t="s">
        <v>0</v>
      </c>
      <c r="C24" s="44"/>
      <c r="D24" s="44"/>
      <c r="F24" s="47">
        <f>IF(R26&gt;0,R26,R25)</f>
        <v>0</v>
      </c>
      <c r="G24" s="47"/>
      <c r="H24" s="47"/>
      <c r="I24" s="1" t="s">
        <v>71</v>
      </c>
      <c r="J24" s="1" t="str">
        <f>IF(K27="■","（受給者支給額",IF(O27="■","（受給者支給額",IF(AND(E27="■",OR(F13="委嘱あり",U13="授業")),"（受給者支給額","")))</f>
        <v/>
      </c>
      <c r="K24" s="1"/>
      <c r="L24" s="1"/>
      <c r="M24" s="8"/>
      <c r="N24" s="45" t="str">
        <f>IF(AND(K27="■",R26=""),R25-ROUNDDOWN(R25*0.1021,0),IF(AND(K27="■",R26&gt;0),R26-ROUNDDOWN(R26*0.1021,0),IF(AND(O27="■",R26=""),R25-ROUNDDOWN(R25*0.2042,0),IF(AND(O27="■",R26&gt;0),R26-ROUNDDOWN(R26*0.2042,0),IF(AND(E27="■",OR(F13="委嘱あり",U13="授業"),R26="",R25&lt;88000),R25-ROUNDDOWN(R25*0.03063,0),IF(AND(E27="■",OR(F13="委嘱あり",U13="授業"),R26&gt;0,R26&lt;88000),R26-ROUNDDOWN(R26*0.03063,0),""))))))</f>
        <v/>
      </c>
      <c r="O24" s="45"/>
      <c r="P24" s="45"/>
      <c r="Q24" s="1" t="str">
        <f>IF(K27="■","円）",IF(O27="■","円）",IF(AND(E27="■",OR(F13="委嘱あり",U13="授業")),"円）","")))</f>
        <v/>
      </c>
    </row>
    <row r="25" spans="1:24" ht="27" customHeight="1" x14ac:dyDescent="0.15">
      <c r="A25" s="6" t="s">
        <v>19</v>
      </c>
      <c r="B25" s="43" t="s">
        <v>7</v>
      </c>
      <c r="C25" s="43"/>
      <c r="D25" s="43"/>
      <c r="F25" s="64"/>
      <c r="G25" s="64"/>
      <c r="H25" s="1" t="s">
        <v>68</v>
      </c>
      <c r="I25" s="66"/>
      <c r="J25" s="66"/>
      <c r="K25" s="39" t="s">
        <v>69</v>
      </c>
      <c r="L25" s="65"/>
      <c r="M25" s="65"/>
      <c r="N25" s="1" t="str">
        <f>IF(K25="＋","円×","")</f>
        <v/>
      </c>
      <c r="O25" s="39"/>
      <c r="P25" s="39"/>
      <c r="Q25" s="1" t="s">
        <v>70</v>
      </c>
      <c r="R25" s="46">
        <f>F25*I25+L25*O25</f>
        <v>0</v>
      </c>
      <c r="S25" s="46"/>
      <c r="T25" s="46"/>
      <c r="U25" s="2" t="s">
        <v>71</v>
      </c>
    </row>
    <row r="26" spans="1:24" ht="22.5" customHeight="1" x14ac:dyDescent="0.15">
      <c r="A26" s="6"/>
      <c r="B26" s="44" t="s">
        <v>72</v>
      </c>
      <c r="C26" s="44"/>
      <c r="D26" s="44"/>
      <c r="E26" s="34" t="str">
        <f>IF(B26="（調整あり）","理由","")</f>
        <v/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33"/>
      <c r="Q26" s="21" t="str">
        <f>IF(B26="（調整あり）","支出額","")</f>
        <v/>
      </c>
      <c r="R26" s="46"/>
      <c r="S26" s="46"/>
      <c r="T26" s="46"/>
      <c r="U26" s="2" t="str">
        <f>IF(B26="（調整あり）","円","")</f>
        <v/>
      </c>
    </row>
    <row r="27" spans="1:24" ht="27" customHeight="1" x14ac:dyDescent="0.15">
      <c r="A27" s="6" t="s">
        <v>20</v>
      </c>
      <c r="B27" s="43" t="s">
        <v>2</v>
      </c>
      <c r="C27" s="43"/>
      <c r="D27" s="43"/>
      <c r="E27" s="36" t="s">
        <v>39</v>
      </c>
      <c r="F27" s="1" t="s">
        <v>40</v>
      </c>
      <c r="G27" s="1"/>
      <c r="H27" s="36" t="s">
        <v>39</v>
      </c>
      <c r="I27" s="1" t="s">
        <v>41</v>
      </c>
      <c r="J27" s="1"/>
      <c r="K27" s="36" t="s">
        <v>39</v>
      </c>
      <c r="L27" s="26" t="s">
        <v>45</v>
      </c>
      <c r="M27" s="1"/>
      <c r="N27" s="1"/>
      <c r="O27" s="36" t="s">
        <v>39</v>
      </c>
      <c r="P27" s="26" t="s">
        <v>42</v>
      </c>
      <c r="T27" s="36" t="s">
        <v>39</v>
      </c>
      <c r="U27" s="2" t="s">
        <v>44</v>
      </c>
      <c r="X27" s="1" t="s">
        <v>43</v>
      </c>
    </row>
    <row r="28" spans="1:24" ht="27" customHeight="1" x14ac:dyDescent="0.15">
      <c r="A28" s="6" t="s">
        <v>21</v>
      </c>
      <c r="B28" s="43" t="s">
        <v>37</v>
      </c>
      <c r="C28" s="43"/>
      <c r="D28" s="43"/>
      <c r="E28" s="1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4" ht="27" customHeight="1" x14ac:dyDescent="0.15">
      <c r="A29" s="6" t="s">
        <v>22</v>
      </c>
      <c r="B29" s="43" t="s">
        <v>8</v>
      </c>
      <c r="C29" s="43"/>
      <c r="D29" s="43"/>
      <c r="E29" s="36" t="s">
        <v>39</v>
      </c>
      <c r="F29" s="1" t="s">
        <v>46</v>
      </c>
      <c r="G29" s="1"/>
      <c r="H29" s="36" t="s">
        <v>39</v>
      </c>
      <c r="I29" s="1" t="s">
        <v>47</v>
      </c>
      <c r="J29" s="1"/>
      <c r="K29" s="36" t="s">
        <v>39</v>
      </c>
      <c r="L29" s="1" t="s">
        <v>48</v>
      </c>
      <c r="M29" s="1"/>
      <c r="N29" s="1"/>
      <c r="O29" s="36" t="s">
        <v>39</v>
      </c>
      <c r="P29" s="2" t="s">
        <v>51</v>
      </c>
      <c r="Q29" s="1"/>
      <c r="R29" s="36" t="s">
        <v>39</v>
      </c>
      <c r="S29" s="2" t="s">
        <v>49</v>
      </c>
    </row>
    <row r="30" spans="1:24" ht="27" customHeight="1" x14ac:dyDescent="0.15">
      <c r="A30" s="6"/>
      <c r="B30" s="21"/>
      <c r="C30" s="1"/>
      <c r="D30" s="1"/>
      <c r="E30" s="36" t="s">
        <v>39</v>
      </c>
      <c r="F30" s="1" t="s">
        <v>50</v>
      </c>
      <c r="G30" s="1"/>
      <c r="H30" s="21"/>
      <c r="I30" s="36" t="s">
        <v>39</v>
      </c>
      <c r="J30" s="1" t="s">
        <v>52</v>
      </c>
      <c r="K30" s="1"/>
      <c r="L30" s="49"/>
      <c r="M30" s="49"/>
      <c r="N30" s="49"/>
      <c r="O30" s="49"/>
      <c r="P30" s="49"/>
      <c r="Q30" s="49"/>
      <c r="R30" s="49"/>
      <c r="S30" s="49"/>
      <c r="T30" s="2" t="s">
        <v>32</v>
      </c>
      <c r="X30" s="1"/>
    </row>
    <row r="31" spans="1:24" ht="27" customHeight="1" x14ac:dyDescent="0.15">
      <c r="A31" s="6" t="s">
        <v>23</v>
      </c>
      <c r="B31" s="44" t="s">
        <v>38</v>
      </c>
      <c r="C31" s="44"/>
      <c r="D31" s="44"/>
      <c r="F31" s="1"/>
      <c r="G31" s="1"/>
      <c r="H31" s="21" t="s">
        <v>24</v>
      </c>
      <c r="I31" s="40"/>
      <c r="J31" s="40"/>
      <c r="K31" s="40"/>
      <c r="L31" s="40"/>
      <c r="M31" s="40"/>
      <c r="N31" s="40"/>
      <c r="O31" s="40"/>
      <c r="Q31" s="1"/>
      <c r="R31" s="21" t="s">
        <v>55</v>
      </c>
      <c r="S31" s="59"/>
      <c r="T31" s="59"/>
      <c r="U31" s="59"/>
      <c r="V31" s="59"/>
    </row>
    <row r="32" spans="1:24" ht="27" customHeight="1" x14ac:dyDescent="0.15">
      <c r="A32" s="6" t="s">
        <v>25</v>
      </c>
      <c r="B32" s="43" t="s">
        <v>9</v>
      </c>
      <c r="C32" s="43"/>
      <c r="D32" s="43"/>
      <c r="G32" s="21" t="s">
        <v>1</v>
      </c>
      <c r="H32" s="36" t="s">
        <v>39</v>
      </c>
      <c r="I32" s="1" t="s">
        <v>53</v>
      </c>
      <c r="J32" s="36" t="s">
        <v>39</v>
      </c>
      <c r="K32" s="1" t="s">
        <v>54</v>
      </c>
      <c r="L32" s="27" t="str">
        <f>IF(AND(OR(K27="■",O27="■",T27="■"),AND(H32="□",J32="□")),"←必須","")</f>
        <v/>
      </c>
      <c r="N32" s="32" t="str">
        <f>IF(AND(OR(H29="■",K29="■",O29="■",R29="■"),I31=""),"↑必須","")</f>
        <v/>
      </c>
      <c r="O32" s="1"/>
      <c r="P32" s="1"/>
      <c r="Q32" s="1"/>
      <c r="T32" s="27" t="str">
        <f>IF(OR(LEN(S31)=0,LEN(S31)=12),"","↑12桁")</f>
        <v/>
      </c>
    </row>
    <row r="33" spans="7:7" ht="27" customHeight="1" x14ac:dyDescent="0.15">
      <c r="G33" s="2" ph="1"/>
    </row>
  </sheetData>
  <mergeCells count="58">
    <mergeCell ref="B21:D21"/>
    <mergeCell ref="B22:D22"/>
    <mergeCell ref="B23:D23"/>
    <mergeCell ref="F18:W18"/>
    <mergeCell ref="F25:G25"/>
    <mergeCell ref="L25:M25"/>
    <mergeCell ref="I25:J25"/>
    <mergeCell ref="F15:W15"/>
    <mergeCell ref="F19:U19"/>
    <mergeCell ref="V19:W19"/>
    <mergeCell ref="F21:J21"/>
    <mergeCell ref="O21:S21"/>
    <mergeCell ref="B29:D29"/>
    <mergeCell ref="B31:D31"/>
    <mergeCell ref="B32:D32"/>
    <mergeCell ref="L30:S30"/>
    <mergeCell ref="S31:V31"/>
    <mergeCell ref="I31:O31"/>
    <mergeCell ref="Q4:W4"/>
    <mergeCell ref="Q7:S7"/>
    <mergeCell ref="U7:V7"/>
    <mergeCell ref="N5:P5"/>
    <mergeCell ref="N6:P6"/>
    <mergeCell ref="V6:W6"/>
    <mergeCell ref="Q6:U6"/>
    <mergeCell ref="Q5:W5"/>
    <mergeCell ref="N7:P7"/>
    <mergeCell ref="N24:P24"/>
    <mergeCell ref="F22:W22"/>
    <mergeCell ref="F23:W23"/>
    <mergeCell ref="B18:D18"/>
    <mergeCell ref="J17:K17"/>
    <mergeCell ref="F16:W16"/>
    <mergeCell ref="U17:V17"/>
    <mergeCell ref="J14:O14"/>
    <mergeCell ref="A9:W9"/>
    <mergeCell ref="A11:W11"/>
    <mergeCell ref="B12:D12"/>
    <mergeCell ref="B15:D15"/>
    <mergeCell ref="B16:D16"/>
    <mergeCell ref="B24:D24"/>
    <mergeCell ref="C13:E13"/>
    <mergeCell ref="F28:W28"/>
    <mergeCell ref="F20:W20"/>
    <mergeCell ref="U13:V13"/>
    <mergeCell ref="S14:V14"/>
    <mergeCell ref="C14:H14"/>
    <mergeCell ref="B19:D19"/>
    <mergeCell ref="B28:D28"/>
    <mergeCell ref="B26:D26"/>
    <mergeCell ref="F26:O26"/>
    <mergeCell ref="R26:T26"/>
    <mergeCell ref="F24:H24"/>
    <mergeCell ref="B27:D27"/>
    <mergeCell ref="R25:T25"/>
    <mergeCell ref="B25:D25"/>
    <mergeCell ref="F13:G13"/>
    <mergeCell ref="B20:D20"/>
  </mergeCells>
  <phoneticPr fontId="6"/>
  <dataValidations count="8">
    <dataValidation type="list" allowBlank="1" showInputMessage="1" showErrorMessage="1" sqref="I17" xr:uid="{00000000-0002-0000-0000-000000000000}">
      <formula1>"M,T,S,H,西暦"</formula1>
    </dataValidation>
    <dataValidation type="list" allowBlank="1" showInputMessage="1" showErrorMessage="1" sqref="J32 Q13 H32 E29:E30 K29 I30 L30 R29 B30 K27 H27 O27 E27 T27 H29:H30 O29 P14 M13 B13:B14 I13:I14" xr:uid="{00000000-0002-0000-0000-000001000000}">
      <formula1>"□,■"</formula1>
    </dataValidation>
    <dataValidation type="list" allowBlank="1" showInputMessage="1" showErrorMessage="1" sqref="U13:V13" xr:uid="{00000000-0002-0000-0000-000002000000}">
      <formula1>"授業,授業以外"</formula1>
    </dataValidation>
    <dataValidation type="list" allowBlank="1" showInputMessage="1" showErrorMessage="1" sqref="F13:G13" xr:uid="{00000000-0002-0000-0000-000003000000}">
      <formula1>"委嘱あり,委嘱なし"</formula1>
    </dataValidation>
    <dataValidation type="list" allowBlank="1" showInputMessage="1" showErrorMessage="1" sqref="K21 T21" xr:uid="{00000000-0002-0000-0000-000004000000}">
      <formula1>"（月）,（火）,（水）,（木）,（金）,（土）,（日）"</formula1>
    </dataValidation>
    <dataValidation type="list" allowBlank="1" showInputMessage="1" showErrorMessage="1" sqref="P25 K25" xr:uid="{00000000-0002-0000-0000-000005000000}">
      <formula1>"時間,回,枚"</formula1>
    </dataValidation>
    <dataValidation type="list" allowBlank="1" showInputMessage="1" showErrorMessage="1" sqref="B26:D26" xr:uid="{00000000-0002-0000-0000-000007000000}">
      <formula1>"（調整あり）,（調整なし）"</formula1>
    </dataValidation>
    <dataValidation type="list" allowBlank="1" showInputMessage="1" showErrorMessage="1" sqref="U17:V17" xr:uid="{00000000-0002-0000-0000-000008000000}">
      <formula1>"男性,女性"</formula1>
    </dataValidation>
  </dataValidations>
  <pageMargins left="0.57291666666666663" right="0.57291666666666663" top="0.41666666666666669" bottom="0.35433070866141736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竹田　月子</cp:lastModifiedBy>
  <cp:lastPrinted>2012-10-05T01:49:05Z</cp:lastPrinted>
  <dcterms:created xsi:type="dcterms:W3CDTF">2010-04-19T09:17:30Z</dcterms:created>
  <dcterms:modified xsi:type="dcterms:W3CDTF">2023-06-22T04:53:22Z</dcterms:modified>
</cp:coreProperties>
</file>