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fileSharing readOnlyRecommended="1"/>
  <workbookPr filterPrivacy="1" showInkAnnotation="0"/>
  <xr:revisionPtr revIDLastSave="0" documentId="13_ncr:1_{26F3E9D8-5EAB-4A2F-A0DF-CCF231441AA7}" xr6:coauthVersionLast="47" xr6:coauthVersionMax="47" xr10:uidLastSave="{00000000-0000-0000-0000-000000000000}"/>
  <bookViews>
    <workbookView xWindow="2715" yWindow="750" windowWidth="17265" windowHeight="14790" firstSheet="1" activeTab="1" xr2:uid="{00000000-000D-0000-FFFF-FFFF00000000}"/>
  </bookViews>
  <sheets>
    <sheet name="記入要領" sheetId="53" r:id="rId1"/>
    <sheet name="2024.4" sheetId="55" r:id="rId2"/>
    <sheet name="2024.5" sheetId="56" r:id="rId3"/>
    <sheet name="2024.6" sheetId="57" r:id="rId4"/>
    <sheet name="2024.7" sheetId="58" r:id="rId5"/>
    <sheet name="2024.8" sheetId="59" r:id="rId6"/>
    <sheet name="2024.9" sheetId="60" r:id="rId7"/>
    <sheet name="2024.10" sheetId="61" r:id="rId8"/>
    <sheet name="2024.11" sheetId="62" r:id="rId9"/>
    <sheet name="2024.12" sheetId="63" r:id="rId10"/>
    <sheet name="2025.1" sheetId="64" r:id="rId11"/>
    <sheet name="2025.2" sheetId="65" r:id="rId12"/>
    <sheet name="2025.3" sheetId="66" r:id="rId13"/>
    <sheet name="(事務用)2024年度休日一覧(土日除く)" sheetId="6" r:id="rId14"/>
  </sheets>
  <definedNames>
    <definedName name="_xlnm.Print_Area" localSheetId="7">'2024.10'!$A$1:$Z$43</definedName>
    <definedName name="_xlnm.Print_Area" localSheetId="8">'2024.11'!$A$1:$Z$43</definedName>
    <definedName name="_xlnm.Print_Area" localSheetId="9">'2024.12'!$A$1:$Z$43</definedName>
    <definedName name="_xlnm.Print_Area" localSheetId="1">'2024.4'!$A$1:$Z$43</definedName>
    <definedName name="_xlnm.Print_Area" localSheetId="2">'2024.5'!$A$1:$Z$43</definedName>
    <definedName name="_xlnm.Print_Area" localSheetId="3">'2024.6'!$A$1:$Z$43</definedName>
    <definedName name="_xlnm.Print_Area" localSheetId="4">'2024.7'!$A$1:$Z$43</definedName>
    <definedName name="_xlnm.Print_Area" localSheetId="5">'2024.8'!$A$1:$Z$43</definedName>
    <definedName name="_xlnm.Print_Area" localSheetId="6">'2024.9'!$A$1:$Z$43</definedName>
    <definedName name="_xlnm.Print_Area" localSheetId="10">'2025.1'!$A$1:$Z$43</definedName>
    <definedName name="_xlnm.Print_Area" localSheetId="11">'2025.2'!$A$1:$Z$43</definedName>
    <definedName name="_xlnm.Print_Area" localSheetId="12">'2025.3'!$A$1:$Z$43</definedName>
    <definedName name="_xlnm.Print_Area" localSheetId="0">記入要領!$A$1:$Z$43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55" l="1"/>
  <c r="AR27" i="66" l="1"/>
  <c r="AR26" i="66"/>
  <c r="AR25" i="66"/>
  <c r="AR24" i="66"/>
  <c r="AR23" i="66"/>
  <c r="AR22" i="66"/>
  <c r="AR21" i="66"/>
  <c r="AR20" i="66"/>
  <c r="AR19" i="66"/>
  <c r="AR18" i="66"/>
  <c r="AR17" i="66"/>
  <c r="AR16" i="66"/>
  <c r="AR15" i="66"/>
  <c r="AR24" i="65"/>
  <c r="AR23" i="65"/>
  <c r="AR22" i="65"/>
  <c r="AR21" i="65"/>
  <c r="AR20" i="65"/>
  <c r="AR19" i="65"/>
  <c r="AR18" i="65"/>
  <c r="AR17" i="65"/>
  <c r="AR16" i="65"/>
  <c r="AR15" i="65"/>
  <c r="AR27" i="64"/>
  <c r="AR26" i="64"/>
  <c r="AR25" i="64"/>
  <c r="AR24" i="64"/>
  <c r="AR23" i="64"/>
  <c r="AR22" i="64"/>
  <c r="AR21" i="64"/>
  <c r="AR20" i="64"/>
  <c r="AR19" i="64"/>
  <c r="AR18" i="64"/>
  <c r="AR17" i="64"/>
  <c r="AR16" i="64"/>
  <c r="AR15" i="64"/>
  <c r="AR27" i="63"/>
  <c r="AR26" i="63"/>
  <c r="AR25" i="63"/>
  <c r="AR24" i="63"/>
  <c r="AR23" i="63"/>
  <c r="AR22" i="63"/>
  <c r="AR21" i="63"/>
  <c r="AR20" i="63"/>
  <c r="AR19" i="63"/>
  <c r="AR18" i="63"/>
  <c r="AR17" i="63"/>
  <c r="AR16" i="63"/>
  <c r="AR15" i="63"/>
  <c r="AR26" i="62"/>
  <c r="AR25" i="62"/>
  <c r="AR24" i="62"/>
  <c r="AR23" i="62"/>
  <c r="AR22" i="62"/>
  <c r="AR21" i="62"/>
  <c r="AR20" i="62"/>
  <c r="AR19" i="62"/>
  <c r="AR18" i="62"/>
  <c r="AR17" i="62"/>
  <c r="AR16" i="62"/>
  <c r="AR15" i="62"/>
  <c r="AR27" i="61"/>
  <c r="AR26" i="61"/>
  <c r="AR25" i="61"/>
  <c r="AR24" i="61"/>
  <c r="AR23" i="61"/>
  <c r="AR22" i="61"/>
  <c r="AR21" i="61"/>
  <c r="AR20" i="61"/>
  <c r="AR19" i="61"/>
  <c r="AR18" i="61"/>
  <c r="AR17" i="61"/>
  <c r="AR16" i="61"/>
  <c r="AR15" i="61"/>
  <c r="AR26" i="60"/>
  <c r="AR25" i="60"/>
  <c r="AR24" i="60"/>
  <c r="AR23" i="60"/>
  <c r="AR22" i="60"/>
  <c r="AR21" i="60"/>
  <c r="AR20" i="60"/>
  <c r="AR19" i="60"/>
  <c r="AR18" i="60"/>
  <c r="AR17" i="60"/>
  <c r="AR16" i="60"/>
  <c r="AR15" i="60"/>
  <c r="AR27" i="59"/>
  <c r="AR26" i="59"/>
  <c r="AR25" i="59"/>
  <c r="AR24" i="59"/>
  <c r="AR23" i="59"/>
  <c r="AR22" i="59"/>
  <c r="AR21" i="59"/>
  <c r="AR20" i="59"/>
  <c r="AR19" i="59"/>
  <c r="AR18" i="59"/>
  <c r="AR17" i="59"/>
  <c r="AR16" i="59"/>
  <c r="AR15" i="59"/>
  <c r="AR27" i="58"/>
  <c r="AR26" i="58"/>
  <c r="AR25" i="58"/>
  <c r="AR24" i="58"/>
  <c r="AR23" i="58"/>
  <c r="AR22" i="58"/>
  <c r="AR21" i="58"/>
  <c r="AR20" i="58"/>
  <c r="AR19" i="58"/>
  <c r="AR18" i="58"/>
  <c r="AR17" i="58"/>
  <c r="AR16" i="58"/>
  <c r="AR15" i="58"/>
  <c r="AR26" i="57"/>
  <c r="AR25" i="57"/>
  <c r="AR24" i="57"/>
  <c r="AR23" i="57"/>
  <c r="AR22" i="57"/>
  <c r="AR21" i="57"/>
  <c r="AR20" i="57"/>
  <c r="AR19" i="57"/>
  <c r="AR18" i="57"/>
  <c r="AR17" i="57"/>
  <c r="AR16" i="57"/>
  <c r="AR15" i="57"/>
  <c r="AR27" i="56"/>
  <c r="AR26" i="56"/>
  <c r="AR25" i="56"/>
  <c r="AR24" i="56"/>
  <c r="AR23" i="56"/>
  <c r="AR22" i="56"/>
  <c r="AR21" i="56"/>
  <c r="AR20" i="56"/>
  <c r="AR19" i="56"/>
  <c r="AR18" i="56"/>
  <c r="AR17" i="56"/>
  <c r="AR16" i="56"/>
  <c r="AR15" i="56"/>
  <c r="AR26" i="55"/>
  <c r="AR25" i="55"/>
  <c r="AR24" i="55"/>
  <c r="AR23" i="55"/>
  <c r="AR22" i="55"/>
  <c r="AR21" i="55"/>
  <c r="AR20" i="55"/>
  <c r="AR19" i="55"/>
  <c r="AR18" i="55"/>
  <c r="AR17" i="55"/>
  <c r="AR16" i="55"/>
  <c r="AR15" i="55"/>
  <c r="T5" i="56"/>
  <c r="T5" i="57" s="1"/>
  <c r="T5" i="58" s="1"/>
  <c r="T5" i="59" s="1"/>
  <c r="T5" i="60" s="1"/>
  <c r="T5" i="61" s="1"/>
  <c r="T5" i="62" s="1"/>
  <c r="T5" i="63" s="1"/>
  <c r="T5" i="64" s="1"/>
  <c r="T5" i="65" s="1"/>
  <c r="T5" i="66" s="1"/>
  <c r="M5" i="56"/>
  <c r="M5" i="57"/>
  <c r="M5" i="58" s="1"/>
  <c r="M5" i="59" s="1"/>
  <c r="M5" i="60" s="1"/>
  <c r="M5" i="61" s="1"/>
  <c r="M5" i="62" s="1"/>
  <c r="M5" i="63" s="1"/>
  <c r="M5" i="64" s="1"/>
  <c r="M5" i="65" s="1"/>
  <c r="M5" i="66" s="1"/>
  <c r="C5" i="56"/>
  <c r="C5" i="57" s="1"/>
  <c r="C5" i="58" s="1"/>
  <c r="C5" i="59" s="1"/>
  <c r="C5" i="60" s="1"/>
  <c r="C5" i="61" s="1"/>
  <c r="C5" i="62" s="1"/>
  <c r="C5" i="63" s="1"/>
  <c r="C5" i="64" s="1"/>
  <c r="C5" i="65" s="1"/>
  <c r="C5" i="66" s="1"/>
  <c r="AI30" i="66"/>
  <c r="AI29" i="66"/>
  <c r="AI28" i="66"/>
  <c r="AI27" i="66"/>
  <c r="AI26" i="66"/>
  <c r="AI25" i="66"/>
  <c r="AI24" i="66"/>
  <c r="AI23" i="66"/>
  <c r="AI22" i="66"/>
  <c r="AI21" i="66"/>
  <c r="AI20" i="66"/>
  <c r="AI19" i="66"/>
  <c r="AI18" i="66"/>
  <c r="AI17" i="66"/>
  <c r="AI16" i="66"/>
  <c r="AI15" i="66"/>
  <c r="AR14" i="66"/>
  <c r="AI14" i="66"/>
  <c r="B14" i="66"/>
  <c r="C14" i="66" s="1"/>
  <c r="AI30" i="65"/>
  <c r="AI29" i="65"/>
  <c r="AI28" i="65"/>
  <c r="AI27" i="65"/>
  <c r="AI26" i="65"/>
  <c r="AI25" i="65"/>
  <c r="AI24" i="65"/>
  <c r="AI23" i="65"/>
  <c r="AI22" i="65"/>
  <c r="AI21" i="65"/>
  <c r="AI20" i="65"/>
  <c r="AI19" i="65"/>
  <c r="AI18" i="65"/>
  <c r="AI17" i="65"/>
  <c r="AI16" i="65"/>
  <c r="AI15" i="65"/>
  <c r="AR14" i="65"/>
  <c r="AI14" i="65"/>
  <c r="B14" i="65"/>
  <c r="AI30" i="64"/>
  <c r="AI29" i="64"/>
  <c r="AI28" i="64"/>
  <c r="AI27" i="64"/>
  <c r="AI26" i="64"/>
  <c r="AI25" i="64"/>
  <c r="AI24" i="64"/>
  <c r="AI23" i="64"/>
  <c r="AI22" i="64"/>
  <c r="AI21" i="64"/>
  <c r="AI20" i="64"/>
  <c r="AI19" i="64"/>
  <c r="AI18" i="64"/>
  <c r="AI17" i="64"/>
  <c r="AI16" i="64"/>
  <c r="AI15" i="64"/>
  <c r="AR14" i="64"/>
  <c r="AI14" i="64"/>
  <c r="B14" i="64"/>
  <c r="B15" i="64" s="1"/>
  <c r="AI30" i="63"/>
  <c r="AI29" i="63"/>
  <c r="AI28" i="63"/>
  <c r="AI27" i="63"/>
  <c r="AI26" i="63"/>
  <c r="AI25" i="63"/>
  <c r="AI24" i="63"/>
  <c r="AI23" i="63"/>
  <c r="AI22" i="63"/>
  <c r="AI21" i="63"/>
  <c r="AI20" i="63"/>
  <c r="AI19" i="63"/>
  <c r="AI18" i="63"/>
  <c r="AI17" i="63"/>
  <c r="AI16" i="63"/>
  <c r="AI15" i="63"/>
  <c r="AR14" i="63"/>
  <c r="AI14" i="63"/>
  <c r="B14" i="63"/>
  <c r="D14" i="63" s="1"/>
  <c r="K14" i="63" s="1"/>
  <c r="AH14" i="63" s="1"/>
  <c r="AI30" i="62"/>
  <c r="AI29" i="62"/>
  <c r="AI28" i="62"/>
  <c r="AI27" i="62"/>
  <c r="AI26" i="62"/>
  <c r="AI25" i="62"/>
  <c r="AI24" i="62"/>
  <c r="AI23" i="62"/>
  <c r="AI22" i="62"/>
  <c r="AI21" i="62"/>
  <c r="AI20" i="62"/>
  <c r="AI19" i="62"/>
  <c r="AI18" i="62"/>
  <c r="AI17" i="62"/>
  <c r="AI16" i="62"/>
  <c r="AI15" i="62"/>
  <c r="AR14" i="62"/>
  <c r="AI14" i="62"/>
  <c r="B14" i="62"/>
  <c r="C14" i="62" s="1"/>
  <c r="AI30" i="61"/>
  <c r="AI29" i="61"/>
  <c r="AI28" i="61"/>
  <c r="AI27" i="61"/>
  <c r="AI26" i="61"/>
  <c r="AI25" i="61"/>
  <c r="AI24" i="61"/>
  <c r="AI23" i="61"/>
  <c r="AI22" i="61"/>
  <c r="AI21" i="61"/>
  <c r="AI20" i="61"/>
  <c r="AI19" i="61"/>
  <c r="AI18" i="61"/>
  <c r="AI17" i="61"/>
  <c r="AI16" i="61"/>
  <c r="AI15" i="61"/>
  <c r="AR14" i="61"/>
  <c r="AI14" i="61"/>
  <c r="B14" i="61"/>
  <c r="AI30" i="60"/>
  <c r="AI29" i="60"/>
  <c r="AI28" i="60"/>
  <c r="AI27" i="60"/>
  <c r="AI26" i="60"/>
  <c r="AI25" i="60"/>
  <c r="AI24" i="60"/>
  <c r="AI23" i="60"/>
  <c r="AI22" i="60"/>
  <c r="AI21" i="60"/>
  <c r="AI20" i="60"/>
  <c r="AI19" i="60"/>
  <c r="AI18" i="60"/>
  <c r="AI17" i="60"/>
  <c r="AI16" i="60"/>
  <c r="AI15" i="60"/>
  <c r="AR14" i="60"/>
  <c r="AI14" i="60"/>
  <c r="B14" i="60"/>
  <c r="D14" i="60" s="1"/>
  <c r="AI30" i="59"/>
  <c r="AI29" i="59"/>
  <c r="AI28" i="59"/>
  <c r="AI27" i="59"/>
  <c r="AI26" i="59"/>
  <c r="AI25" i="59"/>
  <c r="AI24" i="59"/>
  <c r="AI23" i="59"/>
  <c r="AI22" i="59"/>
  <c r="AI21" i="59"/>
  <c r="AI20" i="59"/>
  <c r="AI19" i="59"/>
  <c r="AI18" i="59"/>
  <c r="AI17" i="59"/>
  <c r="AI16" i="59"/>
  <c r="AI15" i="59"/>
  <c r="AR14" i="59"/>
  <c r="AI14" i="59"/>
  <c r="B14" i="59"/>
  <c r="C14" i="59" s="1"/>
  <c r="AI30" i="58"/>
  <c r="AI29" i="58"/>
  <c r="AI28" i="58"/>
  <c r="AI27" i="58"/>
  <c r="AI26" i="58"/>
  <c r="AI25" i="58"/>
  <c r="AI24" i="58"/>
  <c r="AI23" i="58"/>
  <c r="AI22" i="58"/>
  <c r="AI21" i="58"/>
  <c r="AI20" i="58"/>
  <c r="AI19" i="58"/>
  <c r="AI18" i="58"/>
  <c r="AI17" i="58"/>
  <c r="AI16" i="58"/>
  <c r="AI15" i="58"/>
  <c r="AR14" i="58"/>
  <c r="AI14" i="58"/>
  <c r="B14" i="58"/>
  <c r="B15" i="58" s="1"/>
  <c r="AI30" i="57"/>
  <c r="AI29" i="57"/>
  <c r="AI28" i="57"/>
  <c r="AI27" i="57"/>
  <c r="AI26" i="57"/>
  <c r="AI25" i="57"/>
  <c r="AI24" i="57"/>
  <c r="AI23" i="57"/>
  <c r="AI22" i="57"/>
  <c r="AI21" i="57"/>
  <c r="AI20" i="57"/>
  <c r="AI19" i="57"/>
  <c r="AI18" i="57"/>
  <c r="AI17" i="57"/>
  <c r="AI16" i="57"/>
  <c r="AI15" i="57"/>
  <c r="AR14" i="57"/>
  <c r="AI14" i="57"/>
  <c r="B14" i="57"/>
  <c r="D14" i="57" s="1"/>
  <c r="AI30" i="56"/>
  <c r="AI29" i="56"/>
  <c r="AI28" i="56"/>
  <c r="AI27" i="56"/>
  <c r="AI26" i="56"/>
  <c r="AI25" i="56"/>
  <c r="AI24" i="56"/>
  <c r="AI23" i="56"/>
  <c r="AI22" i="56"/>
  <c r="AI21" i="56"/>
  <c r="AI20" i="56"/>
  <c r="AI19" i="56"/>
  <c r="AI18" i="56"/>
  <c r="AI17" i="56"/>
  <c r="AI16" i="56"/>
  <c r="AI15" i="56"/>
  <c r="AR14" i="56"/>
  <c r="AI14" i="56"/>
  <c r="B14" i="56"/>
  <c r="D14" i="56" s="1"/>
  <c r="AR14" i="55"/>
  <c r="AI30" i="55"/>
  <c r="AI29" i="55"/>
  <c r="AI28" i="55"/>
  <c r="AI27" i="55"/>
  <c r="AI26" i="55"/>
  <c r="AI25" i="55"/>
  <c r="AI24" i="55"/>
  <c r="AI23" i="55"/>
  <c r="AI22" i="55"/>
  <c r="AI21" i="55"/>
  <c r="AI20" i="55"/>
  <c r="AI19" i="55"/>
  <c r="AI18" i="55"/>
  <c r="AI17" i="55"/>
  <c r="AI16" i="55"/>
  <c r="AI15" i="55"/>
  <c r="AI14" i="55"/>
  <c r="B14" i="55"/>
  <c r="B15" i="55" s="1"/>
  <c r="B14" i="53"/>
  <c r="C14" i="53"/>
  <c r="D14" i="53"/>
  <c r="B15" i="53"/>
  <c r="H14" i="55"/>
  <c r="D14" i="66"/>
  <c r="E14" i="66" s="1"/>
  <c r="B15" i="66"/>
  <c r="C15" i="66" s="1"/>
  <c r="D14" i="65"/>
  <c r="G14" i="65" s="1"/>
  <c r="C14" i="65"/>
  <c r="B15" i="65"/>
  <c r="D15" i="65" s="1"/>
  <c r="G15" i="65" s="1"/>
  <c r="D14" i="64"/>
  <c r="E14" i="64" s="1"/>
  <c r="B15" i="63"/>
  <c r="D15" i="63" s="1"/>
  <c r="H15" i="63" s="1"/>
  <c r="B15" i="62"/>
  <c r="C15" i="62" s="1"/>
  <c r="D14" i="61"/>
  <c r="E14" i="61" s="1"/>
  <c r="B15" i="61"/>
  <c r="C14" i="61"/>
  <c r="D14" i="58"/>
  <c r="K14" i="58" s="1"/>
  <c r="AH14" i="58" s="1"/>
  <c r="C14" i="58"/>
  <c r="C14" i="57"/>
  <c r="B15" i="57"/>
  <c r="B16" i="57" s="1"/>
  <c r="D15" i="66"/>
  <c r="J15" i="66" s="1"/>
  <c r="B16" i="65"/>
  <c r="C16" i="65" s="1"/>
  <c r="B16" i="61"/>
  <c r="D16" i="61" s="1"/>
  <c r="D15" i="58"/>
  <c r="H15" i="58" s="1"/>
  <c r="B16" i="58"/>
  <c r="D16" i="58" s="1"/>
  <c r="E16" i="58" s="1"/>
  <c r="C15" i="58"/>
  <c r="D15" i="64"/>
  <c r="H15" i="64" s="1"/>
  <c r="B16" i="64"/>
  <c r="C15" i="64"/>
  <c r="C14" i="64"/>
  <c r="C14" i="60"/>
  <c r="B15" i="60"/>
  <c r="B15" i="59"/>
  <c r="C15" i="59" s="1"/>
  <c r="G14" i="58"/>
  <c r="J14" i="66"/>
  <c r="K14" i="66"/>
  <c r="AH14" i="66" s="1"/>
  <c r="H14" i="66"/>
  <c r="K14" i="61"/>
  <c r="AH14" i="61" s="1"/>
  <c r="E14" i="63"/>
  <c r="E14" i="65"/>
  <c r="AE14" i="65" s="1"/>
  <c r="K14" i="65"/>
  <c r="AH14" i="65" s="1"/>
  <c r="J15" i="65"/>
  <c r="H14" i="61"/>
  <c r="H14" i="65"/>
  <c r="J14" i="64"/>
  <c r="C14" i="55"/>
  <c r="K15" i="64"/>
  <c r="AH15" i="64" s="1"/>
  <c r="B17" i="64"/>
  <c r="D16" i="64"/>
  <c r="C16" i="64"/>
  <c r="B16" i="60"/>
  <c r="C15" i="60"/>
  <c r="D15" i="60"/>
  <c r="H15" i="60" s="1"/>
  <c r="D15" i="59"/>
  <c r="K15" i="59" s="1"/>
  <c r="AH15" i="59" s="1"/>
  <c r="B18" i="64"/>
  <c r="B17" i="60"/>
  <c r="D17" i="60" s="1"/>
  <c r="K17" i="60" s="1"/>
  <c r="AH17" i="60" s="1"/>
  <c r="D16" i="60"/>
  <c r="E16" i="60" s="1"/>
  <c r="C16" i="60"/>
  <c r="D18" i="64"/>
  <c r="H18" i="64" s="1"/>
  <c r="B18" i="60"/>
  <c r="B19" i="60" s="1"/>
  <c r="D19" i="60" s="1"/>
  <c r="H19" i="60" s="1"/>
  <c r="C17" i="60"/>
  <c r="D18" i="60"/>
  <c r="E18" i="60" s="1"/>
  <c r="K18" i="60" l="1"/>
  <c r="AH18" i="60" s="1"/>
  <c r="G16" i="61"/>
  <c r="E16" i="61"/>
  <c r="D16" i="65"/>
  <c r="G14" i="63"/>
  <c r="AE16" i="61"/>
  <c r="C18" i="60"/>
  <c r="G15" i="58"/>
  <c r="D16" i="57"/>
  <c r="B17" i="57"/>
  <c r="H14" i="64"/>
  <c r="AF14" i="64" s="1"/>
  <c r="E15" i="64"/>
  <c r="H16" i="61"/>
  <c r="G14" i="64"/>
  <c r="AE14" i="64" s="1"/>
  <c r="E16" i="64"/>
  <c r="G16" i="64"/>
  <c r="H16" i="64"/>
  <c r="K16" i="64"/>
  <c r="J16" i="64"/>
  <c r="G15" i="64"/>
  <c r="J15" i="64"/>
  <c r="AF15" i="64" s="1"/>
  <c r="J16" i="61"/>
  <c r="K16" i="61"/>
  <c r="AH16" i="61" s="1"/>
  <c r="K14" i="64"/>
  <c r="AH14" i="64" s="1"/>
  <c r="AE14" i="63"/>
  <c r="G14" i="61"/>
  <c r="AE14" i="61" s="1"/>
  <c r="G14" i="66"/>
  <c r="AE14" i="66" s="1"/>
  <c r="E15" i="58"/>
  <c r="AE15" i="58" s="1"/>
  <c r="K15" i="58"/>
  <c r="AH15" i="58" s="1"/>
  <c r="J14" i="65"/>
  <c r="AF14" i="65" s="1"/>
  <c r="AG14" i="65" s="1"/>
  <c r="AJ14" i="65" s="1"/>
  <c r="AK14" i="65" s="1"/>
  <c r="AG14" i="64"/>
  <c r="G16" i="60"/>
  <c r="AE16" i="60" s="1"/>
  <c r="H14" i="58"/>
  <c r="E14" i="58"/>
  <c r="AE14" i="58" s="1"/>
  <c r="J15" i="58"/>
  <c r="AF15" i="58" s="1"/>
  <c r="J14" i="58"/>
  <c r="J18" i="60"/>
  <c r="J15" i="60"/>
  <c r="AF15" i="60" s="1"/>
  <c r="K15" i="60"/>
  <c r="AH15" i="60" s="1"/>
  <c r="H18" i="60"/>
  <c r="G18" i="60"/>
  <c r="AE18" i="60" s="1"/>
  <c r="G15" i="60"/>
  <c r="E15" i="60"/>
  <c r="K15" i="66"/>
  <c r="AH15" i="66" s="1"/>
  <c r="E15" i="66"/>
  <c r="H15" i="66"/>
  <c r="AF15" i="66" s="1"/>
  <c r="K16" i="65"/>
  <c r="AH16" i="65" s="1"/>
  <c r="AF16" i="64"/>
  <c r="E18" i="64"/>
  <c r="AH16" i="64"/>
  <c r="G15" i="63"/>
  <c r="J15" i="63"/>
  <c r="AF15" i="63" s="1"/>
  <c r="H14" i="63"/>
  <c r="J14" i="63"/>
  <c r="C14" i="63"/>
  <c r="B16" i="63"/>
  <c r="D14" i="62"/>
  <c r="J14" i="61"/>
  <c r="AF14" i="61" s="1"/>
  <c r="B17" i="61"/>
  <c r="G19" i="60"/>
  <c r="E19" i="60"/>
  <c r="K19" i="60"/>
  <c r="AH19" i="60" s="1"/>
  <c r="G15" i="59"/>
  <c r="E15" i="59"/>
  <c r="H15" i="59"/>
  <c r="J15" i="59"/>
  <c r="B16" i="59"/>
  <c r="G14" i="57"/>
  <c r="E14" i="57"/>
  <c r="J14" i="57"/>
  <c r="K14" i="57"/>
  <c r="AH14" i="57" s="1"/>
  <c r="H14" i="57"/>
  <c r="E14" i="56"/>
  <c r="J14" i="56"/>
  <c r="G14" i="56"/>
  <c r="H14" i="56"/>
  <c r="AF14" i="56" s="1"/>
  <c r="K14" i="56"/>
  <c r="AH14" i="56" s="1"/>
  <c r="D15" i="55"/>
  <c r="E15" i="55" s="1"/>
  <c r="B16" i="55"/>
  <c r="C15" i="55"/>
  <c r="G14" i="55"/>
  <c r="J14" i="55"/>
  <c r="AF14" i="55" s="1"/>
  <c r="H17" i="60"/>
  <c r="G17" i="60"/>
  <c r="J17" i="60"/>
  <c r="C17" i="64"/>
  <c r="D17" i="64"/>
  <c r="K16" i="58"/>
  <c r="AH16" i="58" s="1"/>
  <c r="G16" i="58"/>
  <c r="H16" i="58"/>
  <c r="J16" i="58"/>
  <c r="J19" i="60"/>
  <c r="AF19" i="60" s="1"/>
  <c r="E17" i="60"/>
  <c r="AE17" i="60" s="1"/>
  <c r="B19" i="64"/>
  <c r="D19" i="64" s="1"/>
  <c r="H19" i="64" s="1"/>
  <c r="C18" i="64"/>
  <c r="K15" i="63"/>
  <c r="AH15" i="63" s="1"/>
  <c r="E15" i="63"/>
  <c r="K15" i="65"/>
  <c r="AH15" i="65" s="1"/>
  <c r="E15" i="65"/>
  <c r="AE15" i="65" s="1"/>
  <c r="H15" i="65"/>
  <c r="AF15" i="65" s="1"/>
  <c r="J14" i="60"/>
  <c r="K14" i="60"/>
  <c r="AH14" i="60" s="1"/>
  <c r="G14" i="60"/>
  <c r="E14" i="60"/>
  <c r="H14" i="60"/>
  <c r="AF14" i="60" s="1"/>
  <c r="J16" i="65"/>
  <c r="E16" i="65"/>
  <c r="AF14" i="66"/>
  <c r="G15" i="66"/>
  <c r="C16" i="61"/>
  <c r="B17" i="65"/>
  <c r="C15" i="63"/>
  <c r="C15" i="65"/>
  <c r="D14" i="59"/>
  <c r="B20" i="60"/>
  <c r="C19" i="60"/>
  <c r="G18" i="64"/>
  <c r="J18" i="64"/>
  <c r="AF18" i="64" s="1"/>
  <c r="K18" i="64"/>
  <c r="AH18" i="64" s="1"/>
  <c r="H16" i="60"/>
  <c r="J16" i="60"/>
  <c r="K16" i="60"/>
  <c r="AH16" i="60" s="1"/>
  <c r="B20" i="64"/>
  <c r="C19" i="64"/>
  <c r="AE16" i="58"/>
  <c r="G16" i="57"/>
  <c r="E16" i="57"/>
  <c r="K16" i="57"/>
  <c r="AH16" i="57" s="1"/>
  <c r="H16" i="57"/>
  <c r="J16" i="57"/>
  <c r="AE14" i="56"/>
  <c r="D15" i="57"/>
  <c r="C15" i="57"/>
  <c r="D15" i="62"/>
  <c r="B16" i="62"/>
  <c r="K14" i="55"/>
  <c r="AH14" i="55" s="1"/>
  <c r="E14" i="55"/>
  <c r="AE14" i="55" s="1"/>
  <c r="C15" i="53"/>
  <c r="B16" i="53"/>
  <c r="C17" i="57"/>
  <c r="C16" i="57"/>
  <c r="C16" i="58"/>
  <c r="B17" i="58"/>
  <c r="B16" i="66"/>
  <c r="D15" i="61"/>
  <c r="C15" i="61"/>
  <c r="D15" i="53"/>
  <c r="C14" i="56"/>
  <c r="B15" i="56"/>
  <c r="AE15" i="64" l="1"/>
  <c r="AG15" i="64" s="1"/>
  <c r="AJ15" i="64" s="1"/>
  <c r="AK15" i="64" s="1"/>
  <c r="AF18" i="60"/>
  <c r="G16" i="65"/>
  <c r="AE16" i="65" s="1"/>
  <c r="H16" i="65"/>
  <c r="AF16" i="65" s="1"/>
  <c r="AF16" i="61"/>
  <c r="AG16" i="61" s="1"/>
  <c r="AJ16" i="61" s="1"/>
  <c r="AK16" i="61" s="1"/>
  <c r="AG18" i="60"/>
  <c r="AJ18" i="60" s="1"/>
  <c r="AK18" i="60" s="1"/>
  <c r="D17" i="57"/>
  <c r="B18" i="57"/>
  <c r="AE15" i="66"/>
  <c r="AG15" i="66" s="1"/>
  <c r="AJ15" i="66" s="1"/>
  <c r="AK15" i="66" s="1"/>
  <c r="AJ14" i="64"/>
  <c r="AK14" i="64" s="1"/>
  <c r="AF14" i="58"/>
  <c r="AG15" i="58"/>
  <c r="AJ15" i="58" s="1"/>
  <c r="AK15" i="58" s="1"/>
  <c r="AG14" i="66"/>
  <c r="AJ14" i="66" s="1"/>
  <c r="AK14" i="66" s="1"/>
  <c r="AE18" i="64"/>
  <c r="AG18" i="64" s="1"/>
  <c r="AJ18" i="64" s="1"/>
  <c r="AK18" i="64" s="1"/>
  <c r="AE15" i="63"/>
  <c r="AG15" i="63" s="1"/>
  <c r="AJ15" i="63" s="1"/>
  <c r="AK15" i="63" s="1"/>
  <c r="AG14" i="61"/>
  <c r="AJ14" i="61" s="1"/>
  <c r="AK14" i="61" s="1"/>
  <c r="AG14" i="58"/>
  <c r="AJ14" i="58" s="1"/>
  <c r="AK14" i="58" s="1"/>
  <c r="AG14" i="56"/>
  <c r="AJ14" i="56" s="1"/>
  <c r="AK14" i="56" s="1"/>
  <c r="E19" i="64"/>
  <c r="AE14" i="57"/>
  <c r="AE19" i="60"/>
  <c r="AG19" i="60" s="1"/>
  <c r="AJ19" i="60" s="1"/>
  <c r="AK19" i="60" s="1"/>
  <c r="AE16" i="64"/>
  <c r="AG16" i="64" s="1"/>
  <c r="AJ16" i="64" s="1"/>
  <c r="AK16" i="64" s="1"/>
  <c r="AF14" i="63"/>
  <c r="AG14" i="63" s="1"/>
  <c r="AJ14" i="63" s="1"/>
  <c r="AK14" i="63" s="1"/>
  <c r="AE15" i="60"/>
  <c r="AG15" i="60" s="1"/>
  <c r="AJ15" i="60" s="1"/>
  <c r="AK15" i="60" s="1"/>
  <c r="AE15" i="59"/>
  <c r="K19" i="64"/>
  <c r="AH19" i="64" s="1"/>
  <c r="B17" i="63"/>
  <c r="D16" i="63"/>
  <c r="C16" i="63"/>
  <c r="J14" i="62"/>
  <c r="G14" i="62"/>
  <c r="H14" i="62"/>
  <c r="AF14" i="62" s="1"/>
  <c r="K14" i="62"/>
  <c r="AH14" i="62" s="1"/>
  <c r="E14" i="62"/>
  <c r="D17" i="61"/>
  <c r="B18" i="61"/>
  <c r="C17" i="61"/>
  <c r="C16" i="59"/>
  <c r="B17" i="59"/>
  <c r="D16" i="59"/>
  <c r="AF15" i="59"/>
  <c r="AG15" i="59" s="1"/>
  <c r="AJ15" i="59" s="1"/>
  <c r="AK15" i="59" s="1"/>
  <c r="AF14" i="57"/>
  <c r="AG14" i="57" s="1"/>
  <c r="AJ14" i="57" s="1"/>
  <c r="AK14" i="57" s="1"/>
  <c r="AG14" i="55"/>
  <c r="C16" i="55"/>
  <c r="B17" i="55"/>
  <c r="D16" i="55"/>
  <c r="E16" i="55" s="1"/>
  <c r="H15" i="55"/>
  <c r="J15" i="55"/>
  <c r="G15" i="55"/>
  <c r="K15" i="55"/>
  <c r="AH15" i="55" s="1"/>
  <c r="C17" i="65"/>
  <c r="D17" i="65"/>
  <c r="B18" i="65"/>
  <c r="G19" i="64"/>
  <c r="J19" i="64"/>
  <c r="AF19" i="64" s="1"/>
  <c r="AF16" i="58"/>
  <c r="AG16" i="58" s="1"/>
  <c r="AJ16" i="58" s="1"/>
  <c r="AK16" i="58" s="1"/>
  <c r="J17" i="64"/>
  <c r="E17" i="64"/>
  <c r="H17" i="64"/>
  <c r="G17" i="64"/>
  <c r="K17" i="64"/>
  <c r="AH17" i="64" s="1"/>
  <c r="AJ14" i="55"/>
  <c r="AK14" i="55" s="1"/>
  <c r="AF16" i="60"/>
  <c r="AG16" i="60" s="1"/>
  <c r="AJ16" i="60" s="1"/>
  <c r="AK16" i="60" s="1"/>
  <c r="AE19" i="64"/>
  <c r="E14" i="59"/>
  <c r="G14" i="59"/>
  <c r="J14" i="59"/>
  <c r="K14" i="59"/>
  <c r="AH14" i="59" s="1"/>
  <c r="H14" i="59"/>
  <c r="AF14" i="59" s="1"/>
  <c r="AE14" i="60"/>
  <c r="AG14" i="60" s="1"/>
  <c r="AJ14" i="60" s="1"/>
  <c r="AK14" i="60" s="1"/>
  <c r="AG15" i="65"/>
  <c r="AJ15" i="65" s="1"/>
  <c r="AK15" i="65" s="1"/>
  <c r="AF17" i="60"/>
  <c r="AG17" i="60" s="1"/>
  <c r="AJ17" i="60" s="1"/>
  <c r="AK17" i="60" s="1"/>
  <c r="C16" i="62"/>
  <c r="D16" i="62"/>
  <c r="B17" i="62"/>
  <c r="D15" i="56"/>
  <c r="C15" i="56"/>
  <c r="B16" i="56"/>
  <c r="J15" i="61"/>
  <c r="E15" i="61"/>
  <c r="K15" i="61"/>
  <c r="AH15" i="61" s="1"/>
  <c r="G15" i="61"/>
  <c r="H15" i="61"/>
  <c r="AF15" i="61" s="1"/>
  <c r="D17" i="58"/>
  <c r="B18" i="58"/>
  <c r="C17" i="58"/>
  <c r="E15" i="62"/>
  <c r="J15" i="62"/>
  <c r="K15" i="62"/>
  <c r="AH15" i="62" s="1"/>
  <c r="G15" i="62"/>
  <c r="H15" i="62"/>
  <c r="J15" i="57"/>
  <c r="H15" i="57"/>
  <c r="G15" i="57"/>
  <c r="K15" i="57"/>
  <c r="AH15" i="57" s="1"/>
  <c r="E15" i="57"/>
  <c r="AF16" i="57"/>
  <c r="AE16" i="57"/>
  <c r="B21" i="64"/>
  <c r="C20" i="64"/>
  <c r="D20" i="64"/>
  <c r="B17" i="66"/>
  <c r="C16" i="66"/>
  <c r="D16" i="66"/>
  <c r="D16" i="53"/>
  <c r="B17" i="53"/>
  <c r="C16" i="53"/>
  <c r="B21" i="60"/>
  <c r="C20" i="60"/>
  <c r="D20" i="60"/>
  <c r="AG16" i="65" l="1"/>
  <c r="AJ16" i="65" s="1"/>
  <c r="AK16" i="65" s="1"/>
  <c r="AE14" i="59"/>
  <c r="AG14" i="59" s="1"/>
  <c r="AJ14" i="59" s="1"/>
  <c r="AK14" i="59" s="1"/>
  <c r="B19" i="57"/>
  <c r="D18" i="57"/>
  <c r="C18" i="57"/>
  <c r="J17" i="57"/>
  <c r="K17" i="57"/>
  <c r="AH17" i="57" s="1"/>
  <c r="G17" i="57"/>
  <c r="H17" i="57"/>
  <c r="AF17" i="57" s="1"/>
  <c r="E17" i="57"/>
  <c r="AE17" i="57" s="1"/>
  <c r="AE15" i="57"/>
  <c r="AF17" i="64"/>
  <c r="AE14" i="62"/>
  <c r="AG14" i="62" s="1"/>
  <c r="AJ14" i="62" s="1"/>
  <c r="AK14" i="62" s="1"/>
  <c r="AF15" i="55"/>
  <c r="AG19" i="64"/>
  <c r="AJ19" i="64" s="1"/>
  <c r="AK19" i="64" s="1"/>
  <c r="H16" i="63"/>
  <c r="E16" i="63"/>
  <c r="G16" i="63"/>
  <c r="J16" i="63"/>
  <c r="K16" i="63"/>
  <c r="AH16" i="63" s="1"/>
  <c r="C17" i="63"/>
  <c r="D17" i="63"/>
  <c r="E17" i="63" s="1"/>
  <c r="B18" i="63"/>
  <c r="B19" i="61"/>
  <c r="D18" i="61"/>
  <c r="C18" i="61"/>
  <c r="J17" i="61"/>
  <c r="H17" i="61"/>
  <c r="G17" i="61"/>
  <c r="K17" i="61"/>
  <c r="AH17" i="61" s="1"/>
  <c r="E17" i="61"/>
  <c r="AE17" i="61" s="1"/>
  <c r="D17" i="59"/>
  <c r="B18" i="59"/>
  <c r="C17" i="59"/>
  <c r="E16" i="59"/>
  <c r="K16" i="59"/>
  <c r="AH16" i="59" s="1"/>
  <c r="H16" i="59"/>
  <c r="G16" i="59"/>
  <c r="J16" i="59"/>
  <c r="AF16" i="59" s="1"/>
  <c r="AG16" i="57"/>
  <c r="AJ16" i="57" s="1"/>
  <c r="AK16" i="57" s="1"/>
  <c r="G16" i="55"/>
  <c r="AE16" i="55" s="1"/>
  <c r="K16" i="55"/>
  <c r="AH16" i="55" s="1"/>
  <c r="J16" i="55"/>
  <c r="H16" i="55"/>
  <c r="AF16" i="55" s="1"/>
  <c r="AE15" i="55"/>
  <c r="C17" i="55"/>
  <c r="D17" i="55"/>
  <c r="B18" i="55"/>
  <c r="AE17" i="64"/>
  <c r="AG17" i="64" s="1"/>
  <c r="AJ17" i="64" s="1"/>
  <c r="AK17" i="64" s="1"/>
  <c r="J17" i="65"/>
  <c r="H17" i="65"/>
  <c r="K17" i="65"/>
  <c r="AH17" i="65" s="1"/>
  <c r="E17" i="65"/>
  <c r="G17" i="65"/>
  <c r="D18" i="65"/>
  <c r="C18" i="65"/>
  <c r="B19" i="65"/>
  <c r="B22" i="60"/>
  <c r="C21" i="60"/>
  <c r="D21" i="60"/>
  <c r="H16" i="66"/>
  <c r="K16" i="66"/>
  <c r="AH16" i="66" s="1"/>
  <c r="E16" i="66"/>
  <c r="G16" i="66"/>
  <c r="J16" i="66"/>
  <c r="C17" i="66"/>
  <c r="D17" i="66"/>
  <c r="B18" i="66"/>
  <c r="E20" i="64"/>
  <c r="G20" i="64"/>
  <c r="K20" i="64"/>
  <c r="AH20" i="64" s="1"/>
  <c r="H20" i="64"/>
  <c r="J20" i="64"/>
  <c r="B22" i="64"/>
  <c r="D21" i="64"/>
  <c r="C21" i="64"/>
  <c r="K17" i="58"/>
  <c r="AH17" i="58" s="1"/>
  <c r="E17" i="58"/>
  <c r="H17" i="58"/>
  <c r="J17" i="58"/>
  <c r="G17" i="58"/>
  <c r="AE15" i="61"/>
  <c r="AG15" i="61" s="1"/>
  <c r="AJ15" i="61" s="1"/>
  <c r="AK15" i="61" s="1"/>
  <c r="K16" i="62"/>
  <c r="AH16" i="62" s="1"/>
  <c r="J16" i="62"/>
  <c r="H16" i="62"/>
  <c r="G16" i="62"/>
  <c r="E16" i="62"/>
  <c r="E20" i="60"/>
  <c r="G20" i="60"/>
  <c r="J20" i="60"/>
  <c r="K20" i="60"/>
  <c r="AH20" i="60" s="1"/>
  <c r="H20" i="60"/>
  <c r="AF20" i="60" s="1"/>
  <c r="D17" i="53"/>
  <c r="C17" i="53"/>
  <c r="B18" i="53"/>
  <c r="AF15" i="57"/>
  <c r="AG15" i="57" s="1"/>
  <c r="AJ15" i="57" s="1"/>
  <c r="AK15" i="57" s="1"/>
  <c r="AF15" i="62"/>
  <c r="AE15" i="62"/>
  <c r="D18" i="58"/>
  <c r="B19" i="58"/>
  <c r="C18" i="58"/>
  <c r="B17" i="56"/>
  <c r="D16" i="56"/>
  <c r="C16" i="56"/>
  <c r="E15" i="56"/>
  <c r="K15" i="56"/>
  <c r="AH15" i="56" s="1"/>
  <c r="G15" i="56"/>
  <c r="J15" i="56"/>
  <c r="H15" i="56"/>
  <c r="D17" i="62"/>
  <c r="C17" i="62"/>
  <c r="B18" i="62"/>
  <c r="E17" i="55" l="1"/>
  <c r="G17" i="55"/>
  <c r="H17" i="55"/>
  <c r="J17" i="55"/>
  <c r="AG17" i="57"/>
  <c r="AJ17" i="57" s="1"/>
  <c r="AK17" i="57" s="1"/>
  <c r="AF15" i="56"/>
  <c r="AE17" i="58"/>
  <c r="AF17" i="58"/>
  <c r="E18" i="57"/>
  <c r="J18" i="57"/>
  <c r="G18" i="57"/>
  <c r="H18" i="57"/>
  <c r="AF18" i="57" s="1"/>
  <c r="K18" i="57"/>
  <c r="AH18" i="57" s="1"/>
  <c r="D19" i="57"/>
  <c r="C19" i="57"/>
  <c r="B20" i="57"/>
  <c r="AE15" i="56"/>
  <c r="AG16" i="55"/>
  <c r="AJ16" i="55" s="1"/>
  <c r="AK16" i="55" s="1"/>
  <c r="AG15" i="55"/>
  <c r="AJ15" i="55" s="1"/>
  <c r="AK15" i="55" s="1"/>
  <c r="AE16" i="62"/>
  <c r="AF16" i="62"/>
  <c r="AF16" i="63"/>
  <c r="AE16" i="59"/>
  <c r="AG16" i="59" s="1"/>
  <c r="AJ16" i="59" s="1"/>
  <c r="AK16" i="59" s="1"/>
  <c r="AE17" i="65"/>
  <c r="AF17" i="65"/>
  <c r="AF20" i="64"/>
  <c r="B19" i="63"/>
  <c r="D18" i="63"/>
  <c r="C18" i="63"/>
  <c r="J17" i="63"/>
  <c r="H17" i="63"/>
  <c r="AF17" i="63" s="1"/>
  <c r="K17" i="63"/>
  <c r="AH17" i="63" s="1"/>
  <c r="G17" i="63"/>
  <c r="AE17" i="63" s="1"/>
  <c r="AE16" i="63"/>
  <c r="E18" i="61"/>
  <c r="G18" i="61"/>
  <c r="H18" i="61"/>
  <c r="K18" i="61"/>
  <c r="AH18" i="61" s="1"/>
  <c r="J18" i="61"/>
  <c r="AF17" i="61"/>
  <c r="AG17" i="61" s="1"/>
  <c r="AJ17" i="61" s="1"/>
  <c r="AK17" i="61" s="1"/>
  <c r="C19" i="61"/>
  <c r="D19" i="61"/>
  <c r="B20" i="61"/>
  <c r="AE20" i="60"/>
  <c r="AG20" i="60" s="1"/>
  <c r="AJ20" i="60" s="1"/>
  <c r="AK20" i="60" s="1"/>
  <c r="C18" i="59"/>
  <c r="D18" i="59"/>
  <c r="E18" i="59" s="1"/>
  <c r="B19" i="59"/>
  <c r="K17" i="59"/>
  <c r="AH17" i="59" s="1"/>
  <c r="G17" i="59"/>
  <c r="J17" i="59"/>
  <c r="H17" i="59"/>
  <c r="E17" i="59"/>
  <c r="C18" i="55"/>
  <c r="D18" i="55"/>
  <c r="B19" i="55"/>
  <c r="K17" i="55"/>
  <c r="AH17" i="55" s="1"/>
  <c r="AG15" i="62"/>
  <c r="AJ15" i="62" s="1"/>
  <c r="AK15" i="62" s="1"/>
  <c r="B20" i="65"/>
  <c r="D19" i="65"/>
  <c r="C19" i="65"/>
  <c r="K18" i="65"/>
  <c r="AH18" i="65" s="1"/>
  <c r="J18" i="65"/>
  <c r="E18" i="65"/>
  <c r="H18" i="65"/>
  <c r="AF18" i="65" s="1"/>
  <c r="G18" i="65"/>
  <c r="AE18" i="65" s="1"/>
  <c r="K17" i="62"/>
  <c r="AH17" i="62" s="1"/>
  <c r="G17" i="62"/>
  <c r="J17" i="62"/>
  <c r="H17" i="62"/>
  <c r="E17" i="62"/>
  <c r="C17" i="56"/>
  <c r="B18" i="56"/>
  <c r="D17" i="56"/>
  <c r="J18" i="58"/>
  <c r="K18" i="58"/>
  <c r="AH18" i="58" s="1"/>
  <c r="G18" i="58"/>
  <c r="E18" i="58"/>
  <c r="H18" i="58"/>
  <c r="AF18" i="58" s="1"/>
  <c r="G16" i="56"/>
  <c r="H16" i="56"/>
  <c r="E16" i="56"/>
  <c r="AE16" i="56" s="1"/>
  <c r="K16" i="56"/>
  <c r="AH16" i="56" s="1"/>
  <c r="J16" i="56"/>
  <c r="B20" i="58"/>
  <c r="D19" i="58"/>
  <c r="C19" i="58"/>
  <c r="H21" i="64"/>
  <c r="J21" i="64"/>
  <c r="K21" i="64"/>
  <c r="AH21" i="64" s="1"/>
  <c r="E21" i="64"/>
  <c r="G21" i="64"/>
  <c r="AE20" i="64"/>
  <c r="J17" i="66"/>
  <c r="K17" i="66"/>
  <c r="AH17" i="66" s="1"/>
  <c r="E17" i="66"/>
  <c r="H17" i="66"/>
  <c r="G17" i="66"/>
  <c r="AE16" i="66"/>
  <c r="AF16" i="66"/>
  <c r="K21" i="60"/>
  <c r="AH21" i="60" s="1"/>
  <c r="H21" i="60"/>
  <c r="J21" i="60"/>
  <c r="G21" i="60"/>
  <c r="E21" i="60"/>
  <c r="B23" i="60"/>
  <c r="C22" i="60"/>
  <c r="D22" i="60"/>
  <c r="C18" i="62"/>
  <c r="D18" i="62"/>
  <c r="B19" i="62"/>
  <c r="D18" i="53"/>
  <c r="C18" i="53"/>
  <c r="B19" i="53"/>
  <c r="B23" i="64"/>
  <c r="C22" i="64"/>
  <c r="D22" i="64"/>
  <c r="B19" i="66"/>
  <c r="C18" i="66"/>
  <c r="D18" i="66"/>
  <c r="AE21" i="64" l="1"/>
  <c r="AE18" i="57"/>
  <c r="E18" i="55"/>
  <c r="G18" i="55"/>
  <c r="H18" i="55"/>
  <c r="J18" i="55"/>
  <c r="AG15" i="56"/>
  <c r="AJ15" i="56" s="1"/>
  <c r="AK15" i="56" s="1"/>
  <c r="AG18" i="57"/>
  <c r="AJ18" i="57"/>
  <c r="AK18" i="57" s="1"/>
  <c r="AG16" i="62"/>
  <c r="AJ16" i="62" s="1"/>
  <c r="AK16" i="62" s="1"/>
  <c r="AG20" i="64"/>
  <c r="AJ20" i="64" s="1"/>
  <c r="AK20" i="64" s="1"/>
  <c r="AF17" i="55"/>
  <c r="AG17" i="58"/>
  <c r="AJ17" i="58" s="1"/>
  <c r="AK17" i="58" s="1"/>
  <c r="G19" i="57"/>
  <c r="K19" i="57"/>
  <c r="AH19" i="57" s="1"/>
  <c r="J19" i="57"/>
  <c r="E19" i="57"/>
  <c r="H19" i="57"/>
  <c r="AF19" i="57" s="1"/>
  <c r="D20" i="57"/>
  <c r="C20" i="57"/>
  <c r="B21" i="57"/>
  <c r="AE17" i="55"/>
  <c r="AG17" i="63"/>
  <c r="AJ17" i="63" s="1"/>
  <c r="AK17" i="63" s="1"/>
  <c r="AE17" i="59"/>
  <c r="AG16" i="63"/>
  <c r="AJ16" i="63" s="1"/>
  <c r="AK16" i="63" s="1"/>
  <c r="AG16" i="66"/>
  <c r="AJ16" i="66" s="1"/>
  <c r="AK16" i="66" s="1"/>
  <c r="AE21" i="60"/>
  <c r="AF16" i="56"/>
  <c r="AE18" i="58"/>
  <c r="AG18" i="58" s="1"/>
  <c r="AJ18" i="58" s="1"/>
  <c r="AK18" i="58" s="1"/>
  <c r="AE18" i="61"/>
  <c r="AG17" i="65"/>
  <c r="AJ17" i="65" s="1"/>
  <c r="AK17" i="65" s="1"/>
  <c r="K18" i="63"/>
  <c r="AH18" i="63" s="1"/>
  <c r="E18" i="63"/>
  <c r="G18" i="63"/>
  <c r="J18" i="63"/>
  <c r="H18" i="63"/>
  <c r="C19" i="63"/>
  <c r="D19" i="63"/>
  <c r="B20" i="63"/>
  <c r="AF17" i="62"/>
  <c r="H19" i="61"/>
  <c r="E19" i="61"/>
  <c r="G19" i="61"/>
  <c r="K19" i="61"/>
  <c r="AH19" i="61" s="1"/>
  <c r="J19" i="61"/>
  <c r="AF19" i="61" s="1"/>
  <c r="B21" i="61"/>
  <c r="D20" i="61"/>
  <c r="C20" i="61"/>
  <c r="AF18" i="61"/>
  <c r="AF17" i="59"/>
  <c r="B20" i="59"/>
  <c r="C19" i="59"/>
  <c r="D19" i="59"/>
  <c r="E19" i="59" s="1"/>
  <c r="K18" i="59"/>
  <c r="AH18" i="59" s="1"/>
  <c r="G18" i="59"/>
  <c r="J18" i="59"/>
  <c r="AE18" i="59"/>
  <c r="H18" i="59"/>
  <c r="AG17" i="55"/>
  <c r="AJ17" i="55" s="1"/>
  <c r="AK17" i="55" s="1"/>
  <c r="K18" i="55"/>
  <c r="AH18" i="55" s="1"/>
  <c r="C19" i="55"/>
  <c r="D19" i="55"/>
  <c r="B20" i="55"/>
  <c r="H19" i="65"/>
  <c r="G19" i="65"/>
  <c r="J19" i="65"/>
  <c r="E19" i="65"/>
  <c r="K19" i="65"/>
  <c r="AH19" i="65" s="1"/>
  <c r="AG16" i="56"/>
  <c r="AJ16" i="56" s="1"/>
  <c r="AK16" i="56" s="1"/>
  <c r="AG18" i="65"/>
  <c r="AJ18" i="65" s="1"/>
  <c r="AK18" i="65" s="1"/>
  <c r="B21" i="65"/>
  <c r="C20" i="65"/>
  <c r="D20" i="65"/>
  <c r="E22" i="64"/>
  <c r="G22" i="64"/>
  <c r="K22" i="64"/>
  <c r="AH22" i="64" s="1"/>
  <c r="H22" i="64"/>
  <c r="J22" i="64"/>
  <c r="B24" i="64"/>
  <c r="C23" i="64"/>
  <c r="D23" i="64"/>
  <c r="B20" i="62"/>
  <c r="C19" i="62"/>
  <c r="D19" i="62"/>
  <c r="G22" i="60"/>
  <c r="J22" i="60"/>
  <c r="H22" i="60"/>
  <c r="E22" i="60"/>
  <c r="K22" i="60"/>
  <c r="AH22" i="60" s="1"/>
  <c r="B24" i="60"/>
  <c r="C23" i="60"/>
  <c r="D23" i="60"/>
  <c r="AF21" i="60"/>
  <c r="AF17" i="66"/>
  <c r="AF21" i="64"/>
  <c r="AG21" i="64" s="1"/>
  <c r="AJ21" i="64" s="1"/>
  <c r="AK21" i="64" s="1"/>
  <c r="C20" i="58"/>
  <c r="D20" i="58"/>
  <c r="B21" i="58"/>
  <c r="B19" i="56"/>
  <c r="D18" i="56"/>
  <c r="C18" i="56"/>
  <c r="AE17" i="62"/>
  <c r="K18" i="66"/>
  <c r="AH18" i="66" s="1"/>
  <c r="E18" i="66"/>
  <c r="H18" i="66"/>
  <c r="G18" i="66"/>
  <c r="J18" i="66"/>
  <c r="C19" i="66"/>
  <c r="D19" i="66"/>
  <c r="B20" i="66"/>
  <c r="D19" i="53"/>
  <c r="C19" i="53"/>
  <c r="B20" i="53"/>
  <c r="E18" i="62"/>
  <c r="J18" i="62"/>
  <c r="K18" i="62"/>
  <c r="AH18" i="62" s="1"/>
  <c r="G18" i="62"/>
  <c r="H18" i="62"/>
  <c r="AE17" i="66"/>
  <c r="G19" i="58"/>
  <c r="J19" i="58"/>
  <c r="E19" i="58"/>
  <c r="K19" i="58"/>
  <c r="AH19" i="58" s="1"/>
  <c r="H19" i="58"/>
  <c r="E17" i="56"/>
  <c r="K17" i="56"/>
  <c r="AH17" i="56" s="1"/>
  <c r="H17" i="56"/>
  <c r="G17" i="56"/>
  <c r="J17" i="56"/>
  <c r="E19" i="55" l="1"/>
  <c r="G19" i="55"/>
  <c r="H19" i="55"/>
  <c r="J19" i="55"/>
  <c r="K19" i="55"/>
  <c r="AE19" i="65"/>
  <c r="AF22" i="64"/>
  <c r="AE18" i="63"/>
  <c r="AE19" i="57"/>
  <c r="AF19" i="65"/>
  <c r="AG19" i="65" s="1"/>
  <c r="AJ19" i="65" s="1"/>
  <c r="AK19" i="65" s="1"/>
  <c r="AE22" i="64"/>
  <c r="AF18" i="63"/>
  <c r="C21" i="57"/>
  <c r="B22" i="57"/>
  <c r="D21" i="57"/>
  <c r="H20" i="57"/>
  <c r="E20" i="57"/>
  <c r="J20" i="57"/>
  <c r="G20" i="57"/>
  <c r="K20" i="57"/>
  <c r="AH20" i="57" s="1"/>
  <c r="AG19" i="57"/>
  <c r="AJ19" i="57" s="1"/>
  <c r="AK19" i="57" s="1"/>
  <c r="AG18" i="61"/>
  <c r="AJ18" i="61" s="1"/>
  <c r="AK18" i="61" s="1"/>
  <c r="AE19" i="58"/>
  <c r="AG17" i="59"/>
  <c r="AJ17" i="59" s="1"/>
  <c r="AK17" i="59" s="1"/>
  <c r="AF18" i="59"/>
  <c r="AG18" i="59" s="1"/>
  <c r="AJ18" i="59" s="1"/>
  <c r="AK18" i="59" s="1"/>
  <c r="AG17" i="62"/>
  <c r="AJ17" i="62" s="1"/>
  <c r="AK17" i="62" s="1"/>
  <c r="AE19" i="61"/>
  <c r="AG19" i="61" s="1"/>
  <c r="AJ19" i="61" s="1"/>
  <c r="AK19" i="61" s="1"/>
  <c r="AG21" i="60"/>
  <c r="AJ21" i="60" s="1"/>
  <c r="AK21" i="60" s="1"/>
  <c r="AF22" i="60"/>
  <c r="J19" i="63"/>
  <c r="H19" i="63"/>
  <c r="G19" i="63"/>
  <c r="E19" i="63"/>
  <c r="K19" i="63"/>
  <c r="AH19" i="63" s="1"/>
  <c r="B21" i="63"/>
  <c r="C20" i="63"/>
  <c r="D20" i="63"/>
  <c r="AG18" i="63"/>
  <c r="AJ18" i="63" s="1"/>
  <c r="AK18" i="63" s="1"/>
  <c r="C21" i="61"/>
  <c r="D21" i="61"/>
  <c r="E21" i="61" s="1"/>
  <c r="B22" i="61"/>
  <c r="K20" i="61"/>
  <c r="AH20" i="61" s="1"/>
  <c r="J20" i="61"/>
  <c r="E20" i="61"/>
  <c r="H20" i="61"/>
  <c r="AF20" i="61" s="1"/>
  <c r="G20" i="61"/>
  <c r="G19" i="59"/>
  <c r="J19" i="59"/>
  <c r="AE19" i="59"/>
  <c r="K19" i="59"/>
  <c r="AH19" i="59" s="1"/>
  <c r="H19" i="59"/>
  <c r="D20" i="59"/>
  <c r="B21" i="59"/>
  <c r="C20" i="59"/>
  <c r="AF17" i="56"/>
  <c r="AE17" i="56"/>
  <c r="AH19" i="55"/>
  <c r="AE18" i="55"/>
  <c r="AF18" i="55"/>
  <c r="C20" i="55"/>
  <c r="D20" i="55"/>
  <c r="B21" i="55"/>
  <c r="K20" i="65"/>
  <c r="AH20" i="65" s="1"/>
  <c r="H20" i="65"/>
  <c r="E20" i="65"/>
  <c r="G20" i="65"/>
  <c r="J20" i="65"/>
  <c r="C21" i="65"/>
  <c r="B22" i="65"/>
  <c r="D21" i="65"/>
  <c r="D20" i="53"/>
  <c r="C20" i="53"/>
  <c r="B21" i="53"/>
  <c r="D20" i="66"/>
  <c r="C20" i="66"/>
  <c r="B21" i="66"/>
  <c r="AE18" i="66"/>
  <c r="G18" i="56"/>
  <c r="K18" i="56"/>
  <c r="AH18" i="56" s="1"/>
  <c r="E18" i="56"/>
  <c r="AE18" i="56" s="1"/>
  <c r="H18" i="56"/>
  <c r="J18" i="56"/>
  <c r="D21" i="58"/>
  <c r="B22" i="58"/>
  <c r="C21" i="58"/>
  <c r="AF19" i="58"/>
  <c r="AG19" i="58" s="1"/>
  <c r="AJ19" i="58" s="1"/>
  <c r="AK19" i="58" s="1"/>
  <c r="AF18" i="62"/>
  <c r="AE18" i="62"/>
  <c r="G19" i="66"/>
  <c r="J19" i="66"/>
  <c r="H19" i="66"/>
  <c r="K19" i="66"/>
  <c r="AH19" i="66" s="1"/>
  <c r="E19" i="66"/>
  <c r="AE19" i="66" s="1"/>
  <c r="AF18" i="66"/>
  <c r="C19" i="56"/>
  <c r="B20" i="56"/>
  <c r="D19" i="56"/>
  <c r="H20" i="58"/>
  <c r="J20" i="58"/>
  <c r="E20" i="58"/>
  <c r="K20" i="58"/>
  <c r="AH20" i="58" s="1"/>
  <c r="G20" i="58"/>
  <c r="AG17" i="66"/>
  <c r="AJ17" i="66" s="1"/>
  <c r="AK17" i="66" s="1"/>
  <c r="H23" i="60"/>
  <c r="K23" i="60"/>
  <c r="AH23" i="60" s="1"/>
  <c r="E23" i="60"/>
  <c r="J23" i="60"/>
  <c r="G23" i="60"/>
  <c r="C24" i="60"/>
  <c r="D24" i="60"/>
  <c r="B25" i="60"/>
  <c r="AE22" i="60"/>
  <c r="K19" i="62"/>
  <c r="AH19" i="62" s="1"/>
  <c r="G19" i="62"/>
  <c r="E19" i="62"/>
  <c r="J19" i="62"/>
  <c r="H19" i="62"/>
  <c r="C20" i="62"/>
  <c r="D20" i="62"/>
  <c r="B21" i="62"/>
  <c r="E23" i="64"/>
  <c r="H23" i="64"/>
  <c r="K23" i="64"/>
  <c r="AH23" i="64" s="1"/>
  <c r="J23" i="64"/>
  <c r="G23" i="64"/>
  <c r="D24" i="64"/>
  <c r="B25" i="64"/>
  <c r="C24" i="64"/>
  <c r="AG22" i="64"/>
  <c r="AJ22" i="64" s="1"/>
  <c r="AK22" i="64" s="1"/>
  <c r="E20" i="55" l="1"/>
  <c r="G20" i="55"/>
  <c r="H20" i="55"/>
  <c r="J20" i="55"/>
  <c r="K20" i="55"/>
  <c r="AF19" i="66"/>
  <c r="AF20" i="57"/>
  <c r="B23" i="57"/>
  <c r="C22" i="57"/>
  <c r="D22" i="57"/>
  <c r="AE20" i="57"/>
  <c r="E21" i="57"/>
  <c r="G21" i="57"/>
  <c r="K21" i="57"/>
  <c r="AH21" i="57" s="1"/>
  <c r="H21" i="57"/>
  <c r="J21" i="57"/>
  <c r="AG22" i="60"/>
  <c r="AJ22" i="60" s="1"/>
  <c r="AK22" i="60" s="1"/>
  <c r="AG18" i="55"/>
  <c r="AJ18" i="55" s="1"/>
  <c r="AK18" i="55" s="1"/>
  <c r="AG17" i="56"/>
  <c r="AJ17" i="56" s="1"/>
  <c r="AK17" i="56" s="1"/>
  <c r="AE19" i="63"/>
  <c r="AF19" i="63"/>
  <c r="AG18" i="66"/>
  <c r="AJ18" i="66" s="1"/>
  <c r="AK18" i="66" s="1"/>
  <c r="AF20" i="65"/>
  <c r="AE20" i="65"/>
  <c r="AF23" i="64"/>
  <c r="AE23" i="64"/>
  <c r="G20" i="63"/>
  <c r="H20" i="63"/>
  <c r="J20" i="63"/>
  <c r="K20" i="63"/>
  <c r="AH20" i="63" s="1"/>
  <c r="E20" i="63"/>
  <c r="AE20" i="63" s="1"/>
  <c r="D21" i="63"/>
  <c r="B22" i="63"/>
  <c r="C21" i="63"/>
  <c r="K21" i="61"/>
  <c r="AH21" i="61" s="1"/>
  <c r="H21" i="61"/>
  <c r="G21" i="61"/>
  <c r="J21" i="61"/>
  <c r="AE20" i="61"/>
  <c r="AG20" i="61" s="1"/>
  <c r="AJ20" i="61" s="1"/>
  <c r="AK20" i="61" s="1"/>
  <c r="C22" i="61"/>
  <c r="B23" i="61"/>
  <c r="D22" i="61"/>
  <c r="H20" i="59"/>
  <c r="G20" i="59"/>
  <c r="J20" i="59"/>
  <c r="E20" i="59"/>
  <c r="AE20" i="59" s="1"/>
  <c r="K20" i="59"/>
  <c r="AH20" i="59" s="1"/>
  <c r="B22" i="59"/>
  <c r="C21" i="59"/>
  <c r="D21" i="59"/>
  <c r="AF19" i="59"/>
  <c r="AG19" i="59" s="1"/>
  <c r="AJ19" i="59" s="1"/>
  <c r="AK19" i="59" s="1"/>
  <c r="AF18" i="56"/>
  <c r="AG18" i="56" s="1"/>
  <c r="AJ18" i="56" s="1"/>
  <c r="AK18" i="56" s="1"/>
  <c r="B22" i="55"/>
  <c r="D21" i="55"/>
  <c r="C21" i="55"/>
  <c r="AF19" i="55"/>
  <c r="AH20" i="55"/>
  <c r="AE19" i="55"/>
  <c r="AG19" i="55" s="1"/>
  <c r="AJ19" i="55" s="1"/>
  <c r="AK19" i="55" s="1"/>
  <c r="K21" i="65"/>
  <c r="AH21" i="65" s="1"/>
  <c r="E21" i="65"/>
  <c r="G21" i="65"/>
  <c r="J21" i="65"/>
  <c r="H21" i="65"/>
  <c r="AF19" i="62"/>
  <c r="AE19" i="62"/>
  <c r="AF20" i="58"/>
  <c r="C22" i="65"/>
  <c r="B23" i="65"/>
  <c r="D22" i="65"/>
  <c r="G24" i="64"/>
  <c r="H24" i="64"/>
  <c r="J24" i="64"/>
  <c r="K24" i="64"/>
  <c r="AH24" i="64" s="1"/>
  <c r="E24" i="64"/>
  <c r="AE24" i="64" s="1"/>
  <c r="C25" i="64"/>
  <c r="B26" i="64"/>
  <c r="D25" i="64"/>
  <c r="C21" i="62"/>
  <c r="D21" i="62"/>
  <c r="B22" i="62"/>
  <c r="E24" i="60"/>
  <c r="G24" i="60"/>
  <c r="J24" i="60"/>
  <c r="K24" i="60"/>
  <c r="AH24" i="60" s="1"/>
  <c r="H24" i="60"/>
  <c r="AF24" i="60" s="1"/>
  <c r="AE23" i="60"/>
  <c r="AF23" i="60"/>
  <c r="E19" i="56"/>
  <c r="H19" i="56"/>
  <c r="G19" i="56"/>
  <c r="J19" i="56"/>
  <c r="K19" i="56"/>
  <c r="AH19" i="56" s="1"/>
  <c r="AG19" i="66"/>
  <c r="AJ19" i="66" s="1"/>
  <c r="AK19" i="66" s="1"/>
  <c r="AG18" i="62"/>
  <c r="AJ18" i="62" s="1"/>
  <c r="AK18" i="62" s="1"/>
  <c r="D22" i="58"/>
  <c r="B23" i="58"/>
  <c r="C22" i="58"/>
  <c r="B22" i="66"/>
  <c r="C21" i="66"/>
  <c r="D21" i="66"/>
  <c r="K20" i="66"/>
  <c r="AH20" i="66" s="1"/>
  <c r="E20" i="66"/>
  <c r="G20" i="66"/>
  <c r="H20" i="66"/>
  <c r="J20" i="66"/>
  <c r="E20" i="62"/>
  <c r="K20" i="62"/>
  <c r="AH20" i="62" s="1"/>
  <c r="J20" i="62"/>
  <c r="G20" i="62"/>
  <c r="H20" i="62"/>
  <c r="AF20" i="62" s="1"/>
  <c r="D25" i="60"/>
  <c r="B26" i="60"/>
  <c r="C25" i="60"/>
  <c r="AE20" i="58"/>
  <c r="AG20" i="58" s="1"/>
  <c r="AJ20" i="58" s="1"/>
  <c r="AK20" i="58" s="1"/>
  <c r="B21" i="56"/>
  <c r="C20" i="56"/>
  <c r="D20" i="56"/>
  <c r="J21" i="58"/>
  <c r="G21" i="58"/>
  <c r="K21" i="58"/>
  <c r="AH21" i="58" s="1"/>
  <c r="H21" i="58"/>
  <c r="E21" i="58"/>
  <c r="D21" i="53"/>
  <c r="C21" i="53"/>
  <c r="B22" i="53"/>
  <c r="AF20" i="59" l="1"/>
  <c r="E21" i="55"/>
  <c r="G21" i="55"/>
  <c r="H21" i="55"/>
  <c r="J21" i="55"/>
  <c r="K21" i="55"/>
  <c r="AE20" i="62"/>
  <c r="AG20" i="62" s="1"/>
  <c r="AJ20" i="62" s="1"/>
  <c r="AK20" i="62" s="1"/>
  <c r="AE21" i="57"/>
  <c r="K22" i="57"/>
  <c r="AH22" i="57" s="1"/>
  <c r="J22" i="57"/>
  <c r="G22" i="57"/>
  <c r="H22" i="57"/>
  <c r="AF22" i="57" s="1"/>
  <c r="E22" i="57"/>
  <c r="AE22" i="57" s="1"/>
  <c r="B24" i="57"/>
  <c r="C23" i="57"/>
  <c r="D23" i="57"/>
  <c r="AF21" i="57"/>
  <c r="AG21" i="57" s="1"/>
  <c r="AJ21" i="57" s="1"/>
  <c r="AK21" i="57" s="1"/>
  <c r="AG20" i="57"/>
  <c r="AJ20" i="57" s="1"/>
  <c r="AK20" i="57" s="1"/>
  <c r="AF20" i="66"/>
  <c r="AE20" i="66"/>
  <c r="AE20" i="55"/>
  <c r="AG19" i="63"/>
  <c r="AJ19" i="63" s="1"/>
  <c r="AK19" i="63" s="1"/>
  <c r="AE21" i="61"/>
  <c r="AF20" i="63"/>
  <c r="AG20" i="63" s="1"/>
  <c r="AF21" i="65"/>
  <c r="AG20" i="65"/>
  <c r="AJ20" i="65" s="1"/>
  <c r="AK20" i="65" s="1"/>
  <c r="AF24" i="64"/>
  <c r="AG24" i="64" s="1"/>
  <c r="AJ24" i="64" s="1"/>
  <c r="AK24" i="64" s="1"/>
  <c r="AG23" i="64"/>
  <c r="AJ23" i="64" s="1"/>
  <c r="AK23" i="64" s="1"/>
  <c r="K21" i="63"/>
  <c r="AH21" i="63" s="1"/>
  <c r="J21" i="63"/>
  <c r="H21" i="63"/>
  <c r="E21" i="63"/>
  <c r="G21" i="63"/>
  <c r="AJ20" i="63"/>
  <c r="AK20" i="63" s="1"/>
  <c r="C22" i="63"/>
  <c r="B23" i="63"/>
  <c r="D22" i="63"/>
  <c r="E22" i="61"/>
  <c r="G22" i="61"/>
  <c r="J22" i="61"/>
  <c r="H22" i="61"/>
  <c r="AF22" i="61" s="1"/>
  <c r="K22" i="61"/>
  <c r="AH22" i="61" s="1"/>
  <c r="D23" i="61"/>
  <c r="E23" i="61" s="1"/>
  <c r="B24" i="61"/>
  <c r="C23" i="61"/>
  <c r="AF21" i="61"/>
  <c r="G21" i="59"/>
  <c r="J21" i="59"/>
  <c r="E21" i="59"/>
  <c r="AE21" i="59" s="1"/>
  <c r="H21" i="59"/>
  <c r="AF21" i="59" s="1"/>
  <c r="K21" i="59"/>
  <c r="AH21" i="59" s="1"/>
  <c r="C22" i="59"/>
  <c r="D22" i="59"/>
  <c r="B23" i="59"/>
  <c r="AG20" i="59"/>
  <c r="AJ20" i="59" s="1"/>
  <c r="AK20" i="59" s="1"/>
  <c r="AE19" i="56"/>
  <c r="AF19" i="56"/>
  <c r="AF21" i="55"/>
  <c r="AH21" i="55"/>
  <c r="AF20" i="55"/>
  <c r="AG20" i="55" s="1"/>
  <c r="AJ20" i="55" s="1"/>
  <c r="AK20" i="55" s="1"/>
  <c r="D22" i="55"/>
  <c r="C22" i="55"/>
  <c r="B23" i="55"/>
  <c r="C23" i="65"/>
  <c r="D23" i="65"/>
  <c r="B24" i="65"/>
  <c r="AE21" i="58"/>
  <c r="AG23" i="60"/>
  <c r="AJ23" i="60" s="1"/>
  <c r="AK23" i="60" s="1"/>
  <c r="AE24" i="60"/>
  <c r="AG24" i="60" s="1"/>
  <c r="AJ24" i="60" s="1"/>
  <c r="AK24" i="60" s="1"/>
  <c r="G22" i="65"/>
  <c r="E22" i="65"/>
  <c r="K22" i="65"/>
  <c r="AH22" i="65" s="1"/>
  <c r="H22" i="65"/>
  <c r="J22" i="65"/>
  <c r="AG19" i="62"/>
  <c r="AJ19" i="62" s="1"/>
  <c r="AK19" i="62" s="1"/>
  <c r="AE21" i="65"/>
  <c r="AF21" i="58"/>
  <c r="G20" i="56"/>
  <c r="K20" i="56"/>
  <c r="AH20" i="56" s="1"/>
  <c r="J20" i="56"/>
  <c r="H20" i="56"/>
  <c r="E20" i="56"/>
  <c r="AE20" i="56" s="1"/>
  <c r="D21" i="56"/>
  <c r="B22" i="56"/>
  <c r="C21" i="56"/>
  <c r="B27" i="60"/>
  <c r="C26" i="60"/>
  <c r="D26" i="60"/>
  <c r="J21" i="66"/>
  <c r="H21" i="66"/>
  <c r="G21" i="66"/>
  <c r="E21" i="66"/>
  <c r="K21" i="66"/>
  <c r="AH21" i="66" s="1"/>
  <c r="D22" i="66"/>
  <c r="B23" i="66"/>
  <c r="C22" i="66"/>
  <c r="J22" i="58"/>
  <c r="H22" i="58"/>
  <c r="E22" i="58"/>
  <c r="K22" i="58"/>
  <c r="AH22" i="58" s="1"/>
  <c r="G22" i="58"/>
  <c r="B23" i="62"/>
  <c r="C22" i="62"/>
  <c r="D22" i="62"/>
  <c r="H25" i="64"/>
  <c r="K25" i="64"/>
  <c r="AH25" i="64" s="1"/>
  <c r="G25" i="64"/>
  <c r="E25" i="64"/>
  <c r="J25" i="64"/>
  <c r="B23" i="53"/>
  <c r="C22" i="53"/>
  <c r="D22" i="53"/>
  <c r="H25" i="60"/>
  <c r="K25" i="60"/>
  <c r="AH25" i="60" s="1"/>
  <c r="G25" i="60"/>
  <c r="E25" i="60"/>
  <c r="J25" i="60"/>
  <c r="B24" i="58"/>
  <c r="D23" i="58"/>
  <c r="C23" i="58"/>
  <c r="K21" i="62"/>
  <c r="AH21" i="62" s="1"/>
  <c r="E21" i="62"/>
  <c r="H21" i="62"/>
  <c r="G21" i="62"/>
  <c r="J21" i="62"/>
  <c r="B27" i="64"/>
  <c r="D26" i="64"/>
  <c r="C26" i="64"/>
  <c r="AE22" i="61" l="1"/>
  <c r="G22" i="55"/>
  <c r="H22" i="55"/>
  <c r="J22" i="55"/>
  <c r="K22" i="55"/>
  <c r="AF25" i="60"/>
  <c r="AE25" i="60"/>
  <c r="E23" i="57"/>
  <c r="J23" i="57"/>
  <c r="K23" i="57"/>
  <c r="AH23" i="57" s="1"/>
  <c r="H23" i="57"/>
  <c r="AF23" i="57" s="1"/>
  <c r="G23" i="57"/>
  <c r="D24" i="57"/>
  <c r="C24" i="57"/>
  <c r="B25" i="57"/>
  <c r="AG22" i="57"/>
  <c r="AJ22" i="57" s="1"/>
  <c r="AK22" i="57" s="1"/>
  <c r="AG21" i="65"/>
  <c r="AJ21" i="65" s="1"/>
  <c r="AK21" i="65" s="1"/>
  <c r="AG21" i="61"/>
  <c r="AJ21" i="61" s="1"/>
  <c r="AK21" i="61" s="1"/>
  <c r="AG25" i="60"/>
  <c r="AJ25" i="60" s="1"/>
  <c r="AK25" i="60" s="1"/>
  <c r="AG21" i="58"/>
  <c r="AJ21" i="58" s="1"/>
  <c r="AK21" i="58" s="1"/>
  <c r="AG19" i="56"/>
  <c r="AJ19" i="56" s="1"/>
  <c r="AK19" i="56" s="1"/>
  <c r="AG22" i="61"/>
  <c r="AJ22" i="61" s="1"/>
  <c r="AK22" i="61" s="1"/>
  <c r="AG20" i="66"/>
  <c r="AJ20" i="66" s="1"/>
  <c r="AK20" i="66" s="1"/>
  <c r="AE21" i="66"/>
  <c r="AF21" i="66"/>
  <c r="AF22" i="65"/>
  <c r="AE22" i="65"/>
  <c r="AE21" i="63"/>
  <c r="AE25" i="64"/>
  <c r="B24" i="63"/>
  <c r="C23" i="63"/>
  <c r="D23" i="63"/>
  <c r="J22" i="63"/>
  <c r="E22" i="63"/>
  <c r="K22" i="63"/>
  <c r="AH22" i="63" s="1"/>
  <c r="G22" i="63"/>
  <c r="H22" i="63"/>
  <c r="AF22" i="63" s="1"/>
  <c r="AF21" i="63"/>
  <c r="AG21" i="63" s="1"/>
  <c r="AJ21" i="63" s="1"/>
  <c r="AK21" i="63" s="1"/>
  <c r="AE21" i="62"/>
  <c r="AF21" i="62"/>
  <c r="K23" i="61"/>
  <c r="AH23" i="61" s="1"/>
  <c r="J23" i="61"/>
  <c r="H23" i="61"/>
  <c r="AF23" i="61" s="1"/>
  <c r="G23" i="61"/>
  <c r="AE23" i="61" s="1"/>
  <c r="B25" i="61"/>
  <c r="C24" i="61"/>
  <c r="D24" i="61"/>
  <c r="E24" i="61" s="1"/>
  <c r="B24" i="59"/>
  <c r="C23" i="59"/>
  <c r="D23" i="59"/>
  <c r="AG21" i="59"/>
  <c r="AJ21" i="59" s="1"/>
  <c r="AK21" i="59" s="1"/>
  <c r="E22" i="59"/>
  <c r="J22" i="59"/>
  <c r="K22" i="59"/>
  <c r="AH22" i="59" s="1"/>
  <c r="H22" i="59"/>
  <c r="AF22" i="59" s="1"/>
  <c r="G22" i="59"/>
  <c r="AF20" i="56"/>
  <c r="AG20" i="56" s="1"/>
  <c r="AJ20" i="56" s="1"/>
  <c r="AK20" i="56" s="1"/>
  <c r="D23" i="55"/>
  <c r="B24" i="55"/>
  <c r="C23" i="55"/>
  <c r="E22" i="55"/>
  <c r="AH22" i="55"/>
  <c r="AF22" i="55"/>
  <c r="AE21" i="55"/>
  <c r="AG21" i="55" s="1"/>
  <c r="AJ21" i="55" s="1"/>
  <c r="AK21" i="55" s="1"/>
  <c r="H23" i="65"/>
  <c r="K23" i="65"/>
  <c r="AH23" i="65" s="1"/>
  <c r="G23" i="65"/>
  <c r="E23" i="65"/>
  <c r="J23" i="65"/>
  <c r="AF22" i="58"/>
  <c r="B25" i="65"/>
  <c r="C24" i="65"/>
  <c r="D24" i="65"/>
  <c r="E26" i="64"/>
  <c r="K26" i="64"/>
  <c r="AH26" i="64" s="1"/>
  <c r="J26" i="64"/>
  <c r="G26" i="64"/>
  <c r="H26" i="64"/>
  <c r="E23" i="58"/>
  <c r="K23" i="58"/>
  <c r="AH23" i="58" s="1"/>
  <c r="H23" i="58"/>
  <c r="G23" i="58"/>
  <c r="J23" i="58"/>
  <c r="G22" i="66"/>
  <c r="E22" i="66"/>
  <c r="H22" i="66"/>
  <c r="K22" i="66"/>
  <c r="AH22" i="66" s="1"/>
  <c r="J22" i="66"/>
  <c r="K26" i="60"/>
  <c r="AH26" i="60" s="1"/>
  <c r="G26" i="60"/>
  <c r="E26" i="60"/>
  <c r="H26" i="60"/>
  <c r="J26" i="60"/>
  <c r="B28" i="60"/>
  <c r="C27" i="60"/>
  <c r="D27" i="60"/>
  <c r="E21" i="56"/>
  <c r="K21" i="56"/>
  <c r="AH21" i="56" s="1"/>
  <c r="G21" i="56"/>
  <c r="H21" i="56"/>
  <c r="J21" i="56"/>
  <c r="C23" i="53"/>
  <c r="B24" i="53"/>
  <c r="D23" i="53"/>
  <c r="D27" i="64"/>
  <c r="B28" i="64"/>
  <c r="C27" i="64"/>
  <c r="B25" i="58"/>
  <c r="C24" i="58"/>
  <c r="D24" i="58"/>
  <c r="AF25" i="64"/>
  <c r="G22" i="62"/>
  <c r="H22" i="62"/>
  <c r="J22" i="62"/>
  <c r="K22" i="62"/>
  <c r="AH22" i="62" s="1"/>
  <c r="E22" i="62"/>
  <c r="B24" i="62"/>
  <c r="D23" i="62"/>
  <c r="C23" i="62"/>
  <c r="AE22" i="58"/>
  <c r="C23" i="66"/>
  <c r="D23" i="66"/>
  <c r="B24" i="66"/>
  <c r="B23" i="56"/>
  <c r="D22" i="56"/>
  <c r="C22" i="56"/>
  <c r="J23" i="55" l="1"/>
  <c r="H23" i="55"/>
  <c r="G23" i="55"/>
  <c r="E23" i="55"/>
  <c r="K23" i="55"/>
  <c r="D25" i="57"/>
  <c r="C25" i="57"/>
  <c r="B26" i="57"/>
  <c r="H24" i="57"/>
  <c r="K24" i="57"/>
  <c r="AH24" i="57" s="1"/>
  <c r="J24" i="57"/>
  <c r="E24" i="57"/>
  <c r="G24" i="57"/>
  <c r="AE23" i="57"/>
  <c r="AG23" i="57" s="1"/>
  <c r="AJ23" i="57" s="1"/>
  <c r="AK23" i="57" s="1"/>
  <c r="AF26" i="64"/>
  <c r="AE22" i="62"/>
  <c r="AG21" i="66"/>
  <c r="AJ21" i="66" s="1"/>
  <c r="AK21" i="66" s="1"/>
  <c r="AG22" i="58"/>
  <c r="AJ22" i="58" s="1"/>
  <c r="AK22" i="58" s="1"/>
  <c r="AG25" i="64"/>
  <c r="AJ25" i="64" s="1"/>
  <c r="AK25" i="64" s="1"/>
  <c r="AF26" i="60"/>
  <c r="AG23" i="61"/>
  <c r="AJ23" i="61" s="1"/>
  <c r="AK23" i="61" s="1"/>
  <c r="AG21" i="62"/>
  <c r="AJ21" i="62" s="1"/>
  <c r="AK21" i="62" s="1"/>
  <c r="AE22" i="55"/>
  <c r="AG22" i="65"/>
  <c r="AJ22" i="65" s="1"/>
  <c r="AK22" i="65" s="1"/>
  <c r="AE23" i="65"/>
  <c r="AE22" i="63"/>
  <c r="AG22" i="63" s="1"/>
  <c r="AJ22" i="63" s="1"/>
  <c r="AK22" i="63" s="1"/>
  <c r="J23" i="63"/>
  <c r="K23" i="63"/>
  <c r="AH23" i="63" s="1"/>
  <c r="E23" i="63"/>
  <c r="G23" i="63"/>
  <c r="H23" i="63"/>
  <c r="AF23" i="63" s="1"/>
  <c r="D24" i="63"/>
  <c r="B25" i="63"/>
  <c r="C24" i="63"/>
  <c r="J24" i="61"/>
  <c r="H24" i="61"/>
  <c r="G24" i="61"/>
  <c r="K24" i="61"/>
  <c r="AH24" i="61" s="1"/>
  <c r="C25" i="61"/>
  <c r="B26" i="61"/>
  <c r="D25" i="61"/>
  <c r="AE26" i="60"/>
  <c r="AE22" i="59"/>
  <c r="AG22" i="59" s="1"/>
  <c r="AJ22" i="59" s="1"/>
  <c r="AK22" i="59" s="1"/>
  <c r="J23" i="59"/>
  <c r="E23" i="59"/>
  <c r="H23" i="59"/>
  <c r="AF23" i="59" s="1"/>
  <c r="K23" i="59"/>
  <c r="AH23" i="59" s="1"/>
  <c r="G23" i="59"/>
  <c r="B25" i="59"/>
  <c r="C24" i="59"/>
  <c r="D24" i="59"/>
  <c r="AG22" i="55"/>
  <c r="AJ22" i="55" s="1"/>
  <c r="AK22" i="55" s="1"/>
  <c r="D24" i="55"/>
  <c r="C24" i="55"/>
  <c r="B25" i="55"/>
  <c r="AE23" i="55"/>
  <c r="AF23" i="55"/>
  <c r="AH23" i="55"/>
  <c r="J24" i="65"/>
  <c r="H24" i="65"/>
  <c r="G24" i="65"/>
  <c r="K24" i="65"/>
  <c r="AH24" i="65" s="1"/>
  <c r="E24" i="65"/>
  <c r="C25" i="65"/>
  <c r="B26" i="65"/>
  <c r="D25" i="65"/>
  <c r="AE22" i="66"/>
  <c r="AF23" i="65"/>
  <c r="AG23" i="65" s="1"/>
  <c r="AJ23" i="65" s="1"/>
  <c r="AK23" i="65" s="1"/>
  <c r="J27" i="64"/>
  <c r="G27" i="64"/>
  <c r="K27" i="64"/>
  <c r="AH27" i="64" s="1"/>
  <c r="E27" i="64"/>
  <c r="AE27" i="64" s="1"/>
  <c r="H27" i="64"/>
  <c r="AF27" i="64" s="1"/>
  <c r="D24" i="53"/>
  <c r="C24" i="53"/>
  <c r="B25" i="53"/>
  <c r="AE21" i="56"/>
  <c r="G27" i="60"/>
  <c r="J27" i="60"/>
  <c r="H27" i="60"/>
  <c r="K27" i="60"/>
  <c r="AH27" i="60" s="1"/>
  <c r="E27" i="60"/>
  <c r="AE27" i="60" s="1"/>
  <c r="C28" i="60"/>
  <c r="B29" i="60"/>
  <c r="D28" i="60"/>
  <c r="C23" i="56"/>
  <c r="B24" i="56"/>
  <c r="D23" i="56"/>
  <c r="C24" i="66"/>
  <c r="D24" i="66"/>
  <c r="B25" i="66"/>
  <c r="E23" i="62"/>
  <c r="K23" i="62"/>
  <c r="AH23" i="62" s="1"/>
  <c r="H23" i="62"/>
  <c r="J23" i="62"/>
  <c r="G23" i="62"/>
  <c r="J24" i="58"/>
  <c r="K24" i="58"/>
  <c r="AH24" i="58" s="1"/>
  <c r="E24" i="58"/>
  <c r="H24" i="58"/>
  <c r="G24" i="58"/>
  <c r="D25" i="58"/>
  <c r="B26" i="58"/>
  <c r="C25" i="58"/>
  <c r="K22" i="56"/>
  <c r="AH22" i="56" s="1"/>
  <c r="E22" i="56"/>
  <c r="G22" i="56"/>
  <c r="H22" i="56"/>
  <c r="J22" i="56"/>
  <c r="E23" i="66"/>
  <c r="J23" i="66"/>
  <c r="K23" i="66"/>
  <c r="AH23" i="66" s="1"/>
  <c r="G23" i="66"/>
  <c r="H23" i="66"/>
  <c r="D24" i="62"/>
  <c r="C24" i="62"/>
  <c r="B25" i="62"/>
  <c r="AF22" i="62"/>
  <c r="AG22" i="62" s="1"/>
  <c r="AJ22" i="62" s="1"/>
  <c r="AK22" i="62" s="1"/>
  <c r="C28" i="64"/>
  <c r="D28" i="64"/>
  <c r="B29" i="64"/>
  <c r="AF21" i="56"/>
  <c r="AG21" i="56" s="1"/>
  <c r="AJ21" i="56" s="1"/>
  <c r="AK21" i="56" s="1"/>
  <c r="AF22" i="66"/>
  <c r="AG22" i="66" s="1"/>
  <c r="AJ22" i="66" s="1"/>
  <c r="AK22" i="66" s="1"/>
  <c r="AF23" i="58"/>
  <c r="AE23" i="58"/>
  <c r="AE26" i="64"/>
  <c r="AG26" i="64" s="1"/>
  <c r="AJ26" i="64" s="1"/>
  <c r="AK26" i="64" s="1"/>
  <c r="AE24" i="57" l="1"/>
  <c r="AF24" i="57"/>
  <c r="J24" i="55"/>
  <c r="H24" i="55"/>
  <c r="G24" i="55"/>
  <c r="E24" i="55"/>
  <c r="AE24" i="55" s="1"/>
  <c r="AF22" i="56"/>
  <c r="AE22" i="56"/>
  <c r="AF24" i="58"/>
  <c r="AG24" i="57"/>
  <c r="AJ24" i="57" s="1"/>
  <c r="AK24" i="57" s="1"/>
  <c r="AE24" i="58"/>
  <c r="D26" i="57"/>
  <c r="C26" i="57"/>
  <c r="B27" i="57"/>
  <c r="K25" i="57"/>
  <c r="AH25" i="57" s="1"/>
  <c r="H25" i="57"/>
  <c r="J25" i="57"/>
  <c r="G25" i="57"/>
  <c r="E25" i="57"/>
  <c r="AE25" i="57" s="1"/>
  <c r="AG22" i="56"/>
  <c r="AE24" i="65"/>
  <c r="AF24" i="65"/>
  <c r="AG26" i="60"/>
  <c r="AJ26" i="60" s="1"/>
  <c r="AK26" i="60" s="1"/>
  <c r="AE23" i="59"/>
  <c r="AF24" i="61"/>
  <c r="AF23" i="66"/>
  <c r="AE23" i="66"/>
  <c r="K24" i="63"/>
  <c r="AH24" i="63" s="1"/>
  <c r="J24" i="63"/>
  <c r="E24" i="63"/>
  <c r="G24" i="63"/>
  <c r="H24" i="63"/>
  <c r="AF24" i="63" s="1"/>
  <c r="D25" i="63"/>
  <c r="B26" i="63"/>
  <c r="C25" i="63"/>
  <c r="AE23" i="63"/>
  <c r="AG23" i="63" s="1"/>
  <c r="AJ23" i="63" s="1"/>
  <c r="AK23" i="63" s="1"/>
  <c r="H25" i="61"/>
  <c r="K25" i="61"/>
  <c r="AH25" i="61" s="1"/>
  <c r="E25" i="61"/>
  <c r="G25" i="61"/>
  <c r="J25" i="61"/>
  <c r="C26" i="61"/>
  <c r="D26" i="61"/>
  <c r="B27" i="61"/>
  <c r="AE24" i="61"/>
  <c r="AG24" i="61" s="1"/>
  <c r="AJ24" i="61" s="1"/>
  <c r="AK24" i="61" s="1"/>
  <c r="H24" i="59"/>
  <c r="J24" i="59"/>
  <c r="E24" i="59"/>
  <c r="G24" i="59"/>
  <c r="K24" i="59"/>
  <c r="AH24" i="59" s="1"/>
  <c r="B26" i="59"/>
  <c r="C25" i="59"/>
  <c r="D25" i="59"/>
  <c r="AG23" i="59"/>
  <c r="AJ23" i="59" s="1"/>
  <c r="AK23" i="59" s="1"/>
  <c r="AG23" i="55"/>
  <c r="AJ23" i="55" s="1"/>
  <c r="AK23" i="55" s="1"/>
  <c r="B26" i="55"/>
  <c r="C25" i="55"/>
  <c r="D25" i="55"/>
  <c r="K24" i="55"/>
  <c r="AH24" i="55" s="1"/>
  <c r="K25" i="65"/>
  <c r="AH25" i="65" s="1"/>
  <c r="J25" i="65"/>
  <c r="E25" i="65"/>
  <c r="G25" i="65"/>
  <c r="H25" i="65"/>
  <c r="AG24" i="58"/>
  <c r="AJ24" i="58" s="1"/>
  <c r="AK24" i="58" s="1"/>
  <c r="AF23" i="62"/>
  <c r="AG27" i="64"/>
  <c r="AJ27" i="64" s="1"/>
  <c r="AK27" i="64" s="1"/>
  <c r="D26" i="65"/>
  <c r="B27" i="65"/>
  <c r="C26" i="65"/>
  <c r="K25" i="58"/>
  <c r="AH25" i="58" s="1"/>
  <c r="G25" i="58"/>
  <c r="E25" i="58"/>
  <c r="H25" i="58"/>
  <c r="J25" i="58"/>
  <c r="AE23" i="62"/>
  <c r="AG23" i="62" s="1"/>
  <c r="AJ23" i="62" s="1"/>
  <c r="AK23" i="62" s="1"/>
  <c r="E24" i="66"/>
  <c r="G24" i="66"/>
  <c r="H24" i="66"/>
  <c r="K24" i="66"/>
  <c r="AH24" i="66" s="1"/>
  <c r="J24" i="66"/>
  <c r="B25" i="56"/>
  <c r="D24" i="56"/>
  <c r="C24" i="56"/>
  <c r="G28" i="60"/>
  <c r="J28" i="60"/>
  <c r="E28" i="60"/>
  <c r="AE28" i="60" s="1"/>
  <c r="K28" i="60"/>
  <c r="AH28" i="60" s="1"/>
  <c r="H28" i="60"/>
  <c r="B30" i="64"/>
  <c r="D29" i="64"/>
  <c r="C29" i="64"/>
  <c r="AG23" i="58"/>
  <c r="AJ23" i="58" s="1"/>
  <c r="AK23" i="58" s="1"/>
  <c r="E28" i="64"/>
  <c r="K28" i="64"/>
  <c r="AH28" i="64" s="1"/>
  <c r="H28" i="64"/>
  <c r="J28" i="64"/>
  <c r="G28" i="64"/>
  <c r="D25" i="62"/>
  <c r="B26" i="62"/>
  <c r="C25" i="62"/>
  <c r="H24" i="62"/>
  <c r="J24" i="62"/>
  <c r="E24" i="62"/>
  <c r="K24" i="62"/>
  <c r="AH24" i="62" s="1"/>
  <c r="G24" i="62"/>
  <c r="AJ22" i="56"/>
  <c r="AK22" i="56" s="1"/>
  <c r="B27" i="58"/>
  <c r="D26" i="58"/>
  <c r="C26" i="58"/>
  <c r="D25" i="66"/>
  <c r="B26" i="66"/>
  <c r="C25" i="66"/>
  <c r="G23" i="56"/>
  <c r="J23" i="56"/>
  <c r="K23" i="56"/>
  <c r="AH23" i="56" s="1"/>
  <c r="E23" i="56"/>
  <c r="H23" i="56"/>
  <c r="D29" i="60"/>
  <c r="C29" i="60"/>
  <c r="B30" i="60"/>
  <c r="AF27" i="60"/>
  <c r="AG27" i="60" s="1"/>
  <c r="AJ27" i="60" s="1"/>
  <c r="AK27" i="60" s="1"/>
  <c r="D25" i="53"/>
  <c r="B26" i="53"/>
  <c r="C25" i="53"/>
  <c r="J25" i="55" l="1"/>
  <c r="H25" i="55"/>
  <c r="G25" i="55"/>
  <c r="E25" i="55"/>
  <c r="AE24" i="63"/>
  <c r="AG24" i="63" s="1"/>
  <c r="AJ24" i="63" s="1"/>
  <c r="AK24" i="63" s="1"/>
  <c r="AF25" i="57"/>
  <c r="AG25" i="57"/>
  <c r="AJ25" i="57" s="1"/>
  <c r="AK25" i="57" s="1"/>
  <c r="D27" i="57"/>
  <c r="C27" i="57"/>
  <c r="B28" i="57"/>
  <c r="E26" i="57"/>
  <c r="H26" i="57"/>
  <c r="J26" i="57"/>
  <c r="G26" i="57"/>
  <c r="K26" i="57"/>
  <c r="AH26" i="57" s="1"/>
  <c r="AF24" i="55"/>
  <c r="AG24" i="55" s="1"/>
  <c r="AJ24" i="55" s="1"/>
  <c r="AK24" i="55" s="1"/>
  <c r="AG24" i="65"/>
  <c r="AJ24" i="65" s="1"/>
  <c r="AK24" i="65" s="1"/>
  <c r="AE23" i="56"/>
  <c r="AE25" i="61"/>
  <c r="AF23" i="56"/>
  <c r="AG23" i="56" s="1"/>
  <c r="AJ23" i="56" s="1"/>
  <c r="AK23" i="56" s="1"/>
  <c r="AG23" i="66"/>
  <c r="AJ23" i="66" s="1"/>
  <c r="AK23" i="66" s="1"/>
  <c r="J25" i="63"/>
  <c r="H25" i="63"/>
  <c r="G25" i="63"/>
  <c r="E25" i="63"/>
  <c r="K25" i="63"/>
  <c r="AH25" i="63" s="1"/>
  <c r="D26" i="63"/>
  <c r="B27" i="63"/>
  <c r="C26" i="63"/>
  <c r="K26" i="61"/>
  <c r="AH26" i="61" s="1"/>
  <c r="G26" i="61"/>
  <c r="H26" i="61"/>
  <c r="J26" i="61"/>
  <c r="E26" i="61"/>
  <c r="AF25" i="61"/>
  <c r="AG25" i="61" s="1"/>
  <c r="AJ25" i="61" s="1"/>
  <c r="AK25" i="61" s="1"/>
  <c r="D27" i="61"/>
  <c r="C27" i="61"/>
  <c r="B28" i="61"/>
  <c r="G25" i="59"/>
  <c r="J25" i="59"/>
  <c r="H25" i="59"/>
  <c r="K25" i="59"/>
  <c r="AH25" i="59" s="1"/>
  <c r="E25" i="59"/>
  <c r="B27" i="59"/>
  <c r="C26" i="59"/>
  <c r="D26" i="59"/>
  <c r="AE24" i="59"/>
  <c r="AF24" i="59"/>
  <c r="AE25" i="58"/>
  <c r="AF25" i="58"/>
  <c r="K25" i="55"/>
  <c r="AH25" i="55" s="1"/>
  <c r="C26" i="55"/>
  <c r="D26" i="55"/>
  <c r="B27" i="55"/>
  <c r="AF24" i="62"/>
  <c r="AE24" i="66"/>
  <c r="H26" i="65"/>
  <c r="G26" i="65"/>
  <c r="E26" i="65"/>
  <c r="K26" i="65"/>
  <c r="AH26" i="65" s="1"/>
  <c r="J26" i="65"/>
  <c r="AF25" i="65"/>
  <c r="AE25" i="65"/>
  <c r="C27" i="65"/>
  <c r="D27" i="65"/>
  <c r="B28" i="65"/>
  <c r="D26" i="53"/>
  <c r="B27" i="53"/>
  <c r="C26" i="53"/>
  <c r="D26" i="66"/>
  <c r="B27" i="66"/>
  <c r="C26" i="66"/>
  <c r="D27" i="58"/>
  <c r="B28" i="58"/>
  <c r="C27" i="58"/>
  <c r="AE24" i="62"/>
  <c r="C26" i="62"/>
  <c r="D26" i="62"/>
  <c r="B27" i="62"/>
  <c r="C30" i="64"/>
  <c r="N14" i="64"/>
  <c r="D30" i="64"/>
  <c r="H24" i="56"/>
  <c r="J24" i="56"/>
  <c r="G24" i="56"/>
  <c r="K24" i="56"/>
  <c r="AH24" i="56" s="1"/>
  <c r="E24" i="56"/>
  <c r="AE24" i="56" s="1"/>
  <c r="AF24" i="66"/>
  <c r="C30" i="60"/>
  <c r="N14" i="60"/>
  <c r="D30" i="60"/>
  <c r="H29" i="60"/>
  <c r="J29" i="60"/>
  <c r="E29" i="60"/>
  <c r="K29" i="60"/>
  <c r="AH29" i="60" s="1"/>
  <c r="G29" i="60"/>
  <c r="J25" i="66"/>
  <c r="K25" i="66"/>
  <c r="AH25" i="66" s="1"/>
  <c r="E25" i="66"/>
  <c r="G25" i="66"/>
  <c r="H25" i="66"/>
  <c r="AF25" i="66" s="1"/>
  <c r="J26" i="58"/>
  <c r="E26" i="58"/>
  <c r="G26" i="58"/>
  <c r="H26" i="58"/>
  <c r="K26" i="58"/>
  <c r="AH26" i="58" s="1"/>
  <c r="J25" i="62"/>
  <c r="H25" i="62"/>
  <c r="G25" i="62"/>
  <c r="E25" i="62"/>
  <c r="K25" i="62"/>
  <c r="AH25" i="62" s="1"/>
  <c r="AF28" i="64"/>
  <c r="AE28" i="64"/>
  <c r="J29" i="64"/>
  <c r="E29" i="64"/>
  <c r="H29" i="64"/>
  <c r="K29" i="64"/>
  <c r="AH29" i="64" s="1"/>
  <c r="G29" i="64"/>
  <c r="AF28" i="60"/>
  <c r="AG28" i="60" s="1"/>
  <c r="AJ28" i="60" s="1"/>
  <c r="AK28" i="60" s="1"/>
  <c r="C25" i="56"/>
  <c r="D25" i="56"/>
  <c r="B26" i="56"/>
  <c r="J26" i="55" l="1"/>
  <c r="H26" i="55"/>
  <c r="G26" i="55"/>
  <c r="E26" i="55"/>
  <c r="AE25" i="66"/>
  <c r="AF29" i="64"/>
  <c r="AE25" i="59"/>
  <c r="AE26" i="57"/>
  <c r="AE26" i="65"/>
  <c r="AF26" i="65"/>
  <c r="AE29" i="64"/>
  <c r="AE25" i="63"/>
  <c r="AF25" i="63"/>
  <c r="AG25" i="63" s="1"/>
  <c r="AJ25" i="63" s="1"/>
  <c r="AK25" i="63" s="1"/>
  <c r="AF26" i="57"/>
  <c r="AG26" i="57" s="1"/>
  <c r="AJ26" i="57" s="1"/>
  <c r="AK26" i="57" s="1"/>
  <c r="C28" i="57"/>
  <c r="D28" i="57"/>
  <c r="B29" i="57"/>
  <c r="G27" i="57"/>
  <c r="E27" i="57"/>
  <c r="J27" i="57"/>
  <c r="H27" i="57"/>
  <c r="K27" i="57"/>
  <c r="AH27" i="57" s="1"/>
  <c r="AG24" i="66"/>
  <c r="AJ24" i="66" s="1"/>
  <c r="AK24" i="66" s="1"/>
  <c r="AG25" i="58"/>
  <c r="AJ25" i="58" s="1"/>
  <c r="AK25" i="58" s="1"/>
  <c r="AF26" i="58"/>
  <c r="AE26" i="58"/>
  <c r="AE25" i="62"/>
  <c r="AF25" i="62"/>
  <c r="AG25" i="66"/>
  <c r="AJ25" i="66" s="1"/>
  <c r="AK25" i="66" s="1"/>
  <c r="AG28" i="64"/>
  <c r="AJ28" i="64" s="1"/>
  <c r="AK28" i="64" s="1"/>
  <c r="G26" i="63"/>
  <c r="K26" i="63"/>
  <c r="AH26" i="63" s="1"/>
  <c r="E26" i="63"/>
  <c r="AE26" i="63" s="1"/>
  <c r="H26" i="63"/>
  <c r="J26" i="63"/>
  <c r="B28" i="63"/>
  <c r="D27" i="63"/>
  <c r="C27" i="63"/>
  <c r="AG24" i="62"/>
  <c r="AJ24" i="62" s="1"/>
  <c r="AK24" i="62" s="1"/>
  <c r="B29" i="61"/>
  <c r="D28" i="61"/>
  <c r="C28" i="61"/>
  <c r="H27" i="61"/>
  <c r="K27" i="61"/>
  <c r="AH27" i="61" s="1"/>
  <c r="E27" i="61"/>
  <c r="G27" i="61"/>
  <c r="J27" i="61"/>
  <c r="AE26" i="61"/>
  <c r="AF26" i="61"/>
  <c r="AF29" i="60"/>
  <c r="G26" i="59"/>
  <c r="H26" i="59"/>
  <c r="J26" i="59"/>
  <c r="K26" i="59"/>
  <c r="AH26" i="59" s="1"/>
  <c r="E26" i="59"/>
  <c r="AE26" i="59" s="1"/>
  <c r="C27" i="59"/>
  <c r="B28" i="59"/>
  <c r="D27" i="59"/>
  <c r="AG24" i="59"/>
  <c r="AJ24" i="59" s="1"/>
  <c r="AK24" i="59" s="1"/>
  <c r="AF25" i="59"/>
  <c r="AG25" i="59" s="1"/>
  <c r="AJ25" i="59" s="1"/>
  <c r="AK25" i="59" s="1"/>
  <c r="AG26" i="58"/>
  <c r="AJ26" i="58" s="1"/>
  <c r="AK26" i="58" s="1"/>
  <c r="AF24" i="56"/>
  <c r="K26" i="55"/>
  <c r="AH26" i="55" s="1"/>
  <c r="AF25" i="55"/>
  <c r="AE25" i="55"/>
  <c r="C27" i="55"/>
  <c r="D27" i="55"/>
  <c r="B28" i="55"/>
  <c r="K27" i="65"/>
  <c r="AH27" i="65" s="1"/>
  <c r="H27" i="65"/>
  <c r="J27" i="65"/>
  <c r="E27" i="65"/>
  <c r="G27" i="65"/>
  <c r="C28" i="65"/>
  <c r="B29" i="65"/>
  <c r="D28" i="65"/>
  <c r="AG25" i="65"/>
  <c r="AJ25" i="65" s="1"/>
  <c r="AK25" i="65" s="1"/>
  <c r="AG26" i="65"/>
  <c r="AJ26" i="65" s="1"/>
  <c r="AK26" i="65" s="1"/>
  <c r="E25" i="56"/>
  <c r="J25" i="56"/>
  <c r="K25" i="56"/>
  <c r="AH25" i="56" s="1"/>
  <c r="G25" i="56"/>
  <c r="H25" i="56"/>
  <c r="AE29" i="60"/>
  <c r="AG29" i="60" s="1"/>
  <c r="AJ29" i="60" s="1"/>
  <c r="AK29" i="60" s="1"/>
  <c r="J30" i="60"/>
  <c r="H30" i="60"/>
  <c r="G30" i="60"/>
  <c r="K30" i="60"/>
  <c r="AH30" i="60" s="1"/>
  <c r="E30" i="60"/>
  <c r="AE30" i="60" s="1"/>
  <c r="AG24" i="56"/>
  <c r="AJ24" i="56" s="1"/>
  <c r="AK24" i="56" s="1"/>
  <c r="E30" i="64"/>
  <c r="J30" i="64"/>
  <c r="G30" i="64"/>
  <c r="K30" i="64"/>
  <c r="AH30" i="64" s="1"/>
  <c r="H30" i="64"/>
  <c r="C27" i="62"/>
  <c r="B28" i="62"/>
  <c r="D27" i="62"/>
  <c r="K27" i="58"/>
  <c r="AH27" i="58" s="1"/>
  <c r="G27" i="58"/>
  <c r="H27" i="58"/>
  <c r="E27" i="58"/>
  <c r="J27" i="58"/>
  <c r="D27" i="66"/>
  <c r="B28" i="66"/>
  <c r="C27" i="66"/>
  <c r="AG25" i="62"/>
  <c r="AJ25" i="62" s="1"/>
  <c r="AK25" i="62" s="1"/>
  <c r="D26" i="56"/>
  <c r="C26" i="56"/>
  <c r="B27" i="56"/>
  <c r="AG29" i="64"/>
  <c r="AJ29" i="64" s="1"/>
  <c r="AK29" i="64" s="1"/>
  <c r="O14" i="60"/>
  <c r="P14" i="60"/>
  <c r="N15" i="60"/>
  <c r="N15" i="64"/>
  <c r="P14" i="64"/>
  <c r="O14" i="64"/>
  <c r="J26" i="62"/>
  <c r="G26" i="62"/>
  <c r="K26" i="62"/>
  <c r="AH26" i="62" s="1"/>
  <c r="H26" i="62"/>
  <c r="AF26" i="62" s="1"/>
  <c r="E26" i="62"/>
  <c r="B29" i="58"/>
  <c r="D28" i="58"/>
  <c r="C28" i="58"/>
  <c r="H26" i="66"/>
  <c r="K26" i="66"/>
  <c r="AH26" i="66" s="1"/>
  <c r="G26" i="66"/>
  <c r="E26" i="66"/>
  <c r="J26" i="66"/>
  <c r="D27" i="53"/>
  <c r="C27" i="53"/>
  <c r="B28" i="53"/>
  <c r="J27" i="55" l="1"/>
  <c r="H27" i="55"/>
  <c r="G27" i="55"/>
  <c r="E27" i="55"/>
  <c r="AF26" i="66"/>
  <c r="AE26" i="66"/>
  <c r="AF27" i="57"/>
  <c r="AE27" i="57"/>
  <c r="C29" i="57"/>
  <c r="B30" i="57"/>
  <c r="D29" i="57"/>
  <c r="K28" i="57"/>
  <c r="AH28" i="57" s="1"/>
  <c r="E28" i="57"/>
  <c r="G28" i="57"/>
  <c r="H28" i="57"/>
  <c r="J28" i="57"/>
  <c r="AE27" i="58"/>
  <c r="AG26" i="61"/>
  <c r="AJ26" i="61" s="1"/>
  <c r="AK26" i="61" s="1"/>
  <c r="AE27" i="61"/>
  <c r="AF30" i="64"/>
  <c r="AE26" i="55"/>
  <c r="AF26" i="63"/>
  <c r="AG26" i="63" s="1"/>
  <c r="AJ26" i="63" s="1"/>
  <c r="AK26" i="63" s="1"/>
  <c r="AG26" i="66"/>
  <c r="AJ26" i="66" s="1"/>
  <c r="AK26" i="66" s="1"/>
  <c r="AE27" i="65"/>
  <c r="AF27" i="65"/>
  <c r="AE30" i="64"/>
  <c r="AG30" i="64" s="1"/>
  <c r="AJ30" i="64" s="1"/>
  <c r="AK30" i="64" s="1"/>
  <c r="E27" i="63"/>
  <c r="J27" i="63"/>
  <c r="G27" i="63"/>
  <c r="K27" i="63"/>
  <c r="AH27" i="63" s="1"/>
  <c r="H27" i="63"/>
  <c r="C28" i="63"/>
  <c r="D28" i="63"/>
  <c r="B29" i="63"/>
  <c r="AF27" i="61"/>
  <c r="E28" i="61"/>
  <c r="G28" i="61"/>
  <c r="K28" i="61"/>
  <c r="AH28" i="61" s="1"/>
  <c r="H28" i="61"/>
  <c r="J28" i="61"/>
  <c r="C29" i="61"/>
  <c r="B30" i="61"/>
  <c r="D29" i="61"/>
  <c r="H27" i="59"/>
  <c r="G27" i="59"/>
  <c r="K27" i="59"/>
  <c r="AH27" i="59" s="1"/>
  <c r="E27" i="59"/>
  <c r="J27" i="59"/>
  <c r="AF26" i="59"/>
  <c r="AG26" i="59" s="1"/>
  <c r="AJ26" i="59" s="1"/>
  <c r="AK26" i="59" s="1"/>
  <c r="D28" i="59"/>
  <c r="C28" i="59"/>
  <c r="B29" i="59"/>
  <c r="C28" i="55"/>
  <c r="D28" i="55"/>
  <c r="B29" i="55"/>
  <c r="AG25" i="55"/>
  <c r="AJ25" i="55" s="1"/>
  <c r="AK25" i="55" s="1"/>
  <c r="K27" i="55"/>
  <c r="AH27" i="55" s="1"/>
  <c r="AF27" i="55"/>
  <c r="AF26" i="55"/>
  <c r="AG26" i="55" s="1"/>
  <c r="AJ26" i="55" s="1"/>
  <c r="AK26" i="55" s="1"/>
  <c r="B30" i="65"/>
  <c r="D29" i="65"/>
  <c r="C29" i="65"/>
  <c r="K28" i="65"/>
  <c r="AH28" i="65" s="1"/>
  <c r="E28" i="65"/>
  <c r="G28" i="65"/>
  <c r="J28" i="65"/>
  <c r="H28" i="65"/>
  <c r="T14" i="60"/>
  <c r="V14" i="60"/>
  <c r="W14" i="60"/>
  <c r="AQ14" i="60" s="1"/>
  <c r="S14" i="60"/>
  <c r="Q14" i="60"/>
  <c r="G28" i="58"/>
  <c r="E28" i="58"/>
  <c r="J28" i="58"/>
  <c r="H28" i="58"/>
  <c r="K28" i="58"/>
  <c r="AH28" i="58" s="1"/>
  <c r="W14" i="64"/>
  <c r="AQ14" i="64" s="1"/>
  <c r="S14" i="64"/>
  <c r="Q14" i="64"/>
  <c r="V14" i="64"/>
  <c r="T14" i="64"/>
  <c r="B29" i="66"/>
  <c r="D28" i="66"/>
  <c r="C28" i="66"/>
  <c r="AF27" i="58"/>
  <c r="AG27" i="58" s="1"/>
  <c r="AJ27" i="58" s="1"/>
  <c r="AK27" i="58" s="1"/>
  <c r="H27" i="62"/>
  <c r="G27" i="62"/>
  <c r="K27" i="62"/>
  <c r="AH27" i="62" s="1"/>
  <c r="E27" i="62"/>
  <c r="AE27" i="62" s="1"/>
  <c r="J27" i="62"/>
  <c r="D28" i="53"/>
  <c r="B29" i="53"/>
  <c r="C28" i="53"/>
  <c r="D29" i="58"/>
  <c r="B30" i="58"/>
  <c r="C29" i="58"/>
  <c r="AE26" i="62"/>
  <c r="AG26" i="62" s="1"/>
  <c r="AJ26" i="62" s="1"/>
  <c r="AK26" i="62" s="1"/>
  <c r="O15" i="64"/>
  <c r="P15" i="64"/>
  <c r="N16" i="64"/>
  <c r="O15" i="60"/>
  <c r="N16" i="60"/>
  <c r="P15" i="60"/>
  <c r="C27" i="56"/>
  <c r="B28" i="56"/>
  <c r="D27" i="56"/>
  <c r="G26" i="56"/>
  <c r="K26" i="56"/>
  <c r="AH26" i="56" s="1"/>
  <c r="J26" i="56"/>
  <c r="E26" i="56"/>
  <c r="H26" i="56"/>
  <c r="AF26" i="56" s="1"/>
  <c r="H27" i="66"/>
  <c r="K27" i="66"/>
  <c r="AH27" i="66" s="1"/>
  <c r="E27" i="66"/>
  <c r="J27" i="66"/>
  <c r="G27" i="66"/>
  <c r="B29" i="62"/>
  <c r="C28" i="62"/>
  <c r="D28" i="62"/>
  <c r="AF30" i="60"/>
  <c r="AG30" i="60" s="1"/>
  <c r="AJ30" i="60" s="1"/>
  <c r="AK30" i="60" s="1"/>
  <c r="AF25" i="56"/>
  <c r="AE25" i="56"/>
  <c r="J28" i="55" l="1"/>
  <c r="H28" i="55"/>
  <c r="G28" i="55"/>
  <c r="E28" i="55"/>
  <c r="AF27" i="59"/>
  <c r="AF28" i="57"/>
  <c r="AE28" i="57"/>
  <c r="AF27" i="62"/>
  <c r="D30" i="57"/>
  <c r="N14" i="57"/>
  <c r="C30" i="57"/>
  <c r="J29" i="57"/>
  <c r="E29" i="57"/>
  <c r="H29" i="57"/>
  <c r="AF29" i="57" s="1"/>
  <c r="G29" i="57"/>
  <c r="K29" i="57"/>
  <c r="AH29" i="57" s="1"/>
  <c r="AG27" i="57"/>
  <c r="AJ27" i="57" s="1"/>
  <c r="AK27" i="57" s="1"/>
  <c r="AG27" i="65"/>
  <c r="AJ27" i="65" s="1"/>
  <c r="AK27" i="65" s="1"/>
  <c r="AG27" i="61"/>
  <c r="AJ27" i="61" s="1"/>
  <c r="AK27" i="61" s="1"/>
  <c r="AF27" i="66"/>
  <c r="AF28" i="61"/>
  <c r="AO14" i="64"/>
  <c r="AN14" i="64"/>
  <c r="AE27" i="66"/>
  <c r="AF28" i="65"/>
  <c r="D29" i="63"/>
  <c r="B30" i="63"/>
  <c r="C29" i="63"/>
  <c r="J28" i="63"/>
  <c r="K28" i="63"/>
  <c r="AH28" i="63" s="1"/>
  <c r="H28" i="63"/>
  <c r="AF28" i="63" s="1"/>
  <c r="G28" i="63"/>
  <c r="E28" i="63"/>
  <c r="AF27" i="63"/>
  <c r="AE27" i="63"/>
  <c r="J29" i="61"/>
  <c r="K29" i="61"/>
  <c r="AH29" i="61" s="1"/>
  <c r="E29" i="61"/>
  <c r="H29" i="61"/>
  <c r="AF29" i="61" s="1"/>
  <c r="G29" i="61"/>
  <c r="C30" i="61"/>
  <c r="D30" i="61"/>
  <c r="N14" i="61"/>
  <c r="AE28" i="61"/>
  <c r="AE27" i="59"/>
  <c r="AG27" i="59" s="1"/>
  <c r="AJ27" i="59" s="1"/>
  <c r="AK27" i="59" s="1"/>
  <c r="C29" i="59"/>
  <c r="D29" i="59"/>
  <c r="B30" i="59"/>
  <c r="E28" i="59"/>
  <c r="J28" i="59"/>
  <c r="G28" i="59"/>
  <c r="H28" i="59"/>
  <c r="AF28" i="59" s="1"/>
  <c r="K28" i="59"/>
  <c r="AH28" i="59" s="1"/>
  <c r="AE27" i="55"/>
  <c r="K28" i="55"/>
  <c r="AH28" i="55" s="1"/>
  <c r="AG27" i="55"/>
  <c r="AJ27" i="55" s="1"/>
  <c r="AK27" i="55" s="1"/>
  <c r="B30" i="55"/>
  <c r="D30" i="55" s="1"/>
  <c r="D29" i="55"/>
  <c r="C29" i="55"/>
  <c r="N14" i="65"/>
  <c r="C30" i="65"/>
  <c r="D30" i="65"/>
  <c r="AE28" i="65"/>
  <c r="E29" i="65"/>
  <c r="G29" i="65"/>
  <c r="K29" i="65"/>
  <c r="AH29" i="65" s="1"/>
  <c r="J29" i="65"/>
  <c r="H29" i="65"/>
  <c r="AG25" i="56"/>
  <c r="AJ25" i="56" s="1"/>
  <c r="AK25" i="56" s="1"/>
  <c r="AG27" i="66"/>
  <c r="AJ27" i="66" s="1"/>
  <c r="AK27" i="66" s="1"/>
  <c r="AE26" i="56"/>
  <c r="H27" i="56"/>
  <c r="E27" i="56"/>
  <c r="J27" i="56"/>
  <c r="G27" i="56"/>
  <c r="K27" i="56"/>
  <c r="AH27" i="56" s="1"/>
  <c r="W15" i="60"/>
  <c r="AQ15" i="60" s="1"/>
  <c r="T15" i="60"/>
  <c r="S15" i="60"/>
  <c r="Q15" i="60"/>
  <c r="AN15" i="60" s="1"/>
  <c r="V15" i="60"/>
  <c r="O16" i="64"/>
  <c r="P16" i="64"/>
  <c r="N17" i="64"/>
  <c r="J29" i="58"/>
  <c r="G29" i="58"/>
  <c r="K29" i="58"/>
  <c r="AH29" i="58" s="1"/>
  <c r="H29" i="58"/>
  <c r="E29" i="58"/>
  <c r="D29" i="53"/>
  <c r="B30" i="53"/>
  <c r="C29" i="53"/>
  <c r="AG27" i="62"/>
  <c r="AJ27" i="62" s="1"/>
  <c r="AK27" i="62" s="1"/>
  <c r="C29" i="66"/>
  <c r="D29" i="66"/>
  <c r="B30" i="66"/>
  <c r="AF28" i="58"/>
  <c r="AE28" i="58"/>
  <c r="AN14" i="60"/>
  <c r="AO14" i="60"/>
  <c r="E28" i="62"/>
  <c r="J28" i="62"/>
  <c r="K28" i="62"/>
  <c r="AH28" i="62" s="1"/>
  <c r="H28" i="62"/>
  <c r="G28" i="62"/>
  <c r="B30" i="62"/>
  <c r="D29" i="62"/>
  <c r="C29" i="62"/>
  <c r="AG26" i="56"/>
  <c r="AJ26" i="56" s="1"/>
  <c r="AK26" i="56" s="1"/>
  <c r="C28" i="56"/>
  <c r="D28" i="56"/>
  <c r="B29" i="56"/>
  <c r="N17" i="60"/>
  <c r="P16" i="60"/>
  <c r="O16" i="60"/>
  <c r="T15" i="64"/>
  <c r="Q15" i="64"/>
  <c r="V15" i="64"/>
  <c r="W15" i="64"/>
  <c r="AQ15" i="64" s="1"/>
  <c r="S15" i="64"/>
  <c r="C30" i="58"/>
  <c r="D30" i="58"/>
  <c r="N14" i="58"/>
  <c r="J28" i="66"/>
  <c r="G28" i="66"/>
  <c r="K28" i="66"/>
  <c r="AH28" i="66" s="1"/>
  <c r="H28" i="66"/>
  <c r="E28" i="66"/>
  <c r="AE29" i="61" l="1"/>
  <c r="AO15" i="60"/>
  <c r="E29" i="55"/>
  <c r="G29" i="55"/>
  <c r="H29" i="55"/>
  <c r="J29" i="55"/>
  <c r="E30" i="55"/>
  <c r="G30" i="55"/>
  <c r="H30" i="55"/>
  <c r="J30" i="55"/>
  <c r="AG28" i="57"/>
  <c r="AJ28" i="57" s="1"/>
  <c r="AK28" i="57" s="1"/>
  <c r="AG28" i="61"/>
  <c r="AJ28" i="61" s="1"/>
  <c r="AK28" i="61" s="1"/>
  <c r="AE28" i="59"/>
  <c r="N15" i="57"/>
  <c r="O14" i="57"/>
  <c r="P14" i="57"/>
  <c r="AE29" i="57"/>
  <c r="AG29" i="57" s="1"/>
  <c r="AJ29" i="57" s="1"/>
  <c r="AK29" i="57" s="1"/>
  <c r="G30" i="57"/>
  <c r="H30" i="57"/>
  <c r="J30" i="57"/>
  <c r="K30" i="57"/>
  <c r="AH30" i="57" s="1"/>
  <c r="E30" i="57"/>
  <c r="AE30" i="57" s="1"/>
  <c r="AG28" i="65"/>
  <c r="AJ28" i="65" s="1"/>
  <c r="AK28" i="65" s="1"/>
  <c r="AE28" i="55"/>
  <c r="AG28" i="59"/>
  <c r="AJ28" i="59" s="1"/>
  <c r="AK28" i="59" s="1"/>
  <c r="AF28" i="62"/>
  <c r="AG29" i="61"/>
  <c r="AJ29" i="61" s="1"/>
  <c r="AK29" i="61" s="1"/>
  <c r="AP14" i="64"/>
  <c r="AS14" i="64" s="1"/>
  <c r="AT14" i="64" s="1"/>
  <c r="AE28" i="66"/>
  <c r="AG27" i="63"/>
  <c r="AJ27" i="63" s="1"/>
  <c r="AK27" i="63" s="1"/>
  <c r="AE28" i="63"/>
  <c r="AG28" i="63" s="1"/>
  <c r="AJ28" i="63" s="1"/>
  <c r="AK28" i="63" s="1"/>
  <c r="N14" i="63"/>
  <c r="C30" i="63"/>
  <c r="D30" i="63"/>
  <c r="E29" i="63"/>
  <c r="H29" i="63"/>
  <c r="K29" i="63"/>
  <c r="AH29" i="63" s="1"/>
  <c r="G29" i="63"/>
  <c r="J29" i="63"/>
  <c r="AE28" i="62"/>
  <c r="G30" i="61"/>
  <c r="K30" i="61"/>
  <c r="AH30" i="61" s="1"/>
  <c r="J30" i="61"/>
  <c r="H30" i="61"/>
  <c r="E30" i="61"/>
  <c r="AE30" i="61" s="1"/>
  <c r="P14" i="61"/>
  <c r="O14" i="61"/>
  <c r="N15" i="61"/>
  <c r="N14" i="59"/>
  <c r="C30" i="59"/>
  <c r="D30" i="59"/>
  <c r="E29" i="59"/>
  <c r="G29" i="59"/>
  <c r="K29" i="59"/>
  <c r="AH29" i="59" s="1"/>
  <c r="H29" i="59"/>
  <c r="J29" i="59"/>
  <c r="AG28" i="58"/>
  <c r="AJ28" i="58" s="1"/>
  <c r="AK28" i="58" s="1"/>
  <c r="C30" i="55"/>
  <c r="N14" i="55"/>
  <c r="AF28" i="55"/>
  <c r="AG28" i="55" s="1"/>
  <c r="AJ28" i="55" s="1"/>
  <c r="AK28" i="55" s="1"/>
  <c r="K29" i="55"/>
  <c r="AH29" i="55" s="1"/>
  <c r="AN15" i="64"/>
  <c r="AF29" i="58"/>
  <c r="AF29" i="65"/>
  <c r="AE29" i="65"/>
  <c r="E30" i="65"/>
  <c r="H30" i="65"/>
  <c r="J30" i="65"/>
  <c r="G30" i="65"/>
  <c r="K30" i="65"/>
  <c r="AH30" i="65" s="1"/>
  <c r="P14" i="65"/>
  <c r="N15" i="65"/>
  <c r="O14" i="65"/>
  <c r="G28" i="56"/>
  <c r="K28" i="56"/>
  <c r="AH28" i="56" s="1"/>
  <c r="J28" i="56"/>
  <c r="H28" i="56"/>
  <c r="E28" i="56"/>
  <c r="AE28" i="56" s="1"/>
  <c r="E29" i="62"/>
  <c r="K29" i="62"/>
  <c r="AH29" i="62" s="1"/>
  <c r="J29" i="62"/>
  <c r="G29" i="62"/>
  <c r="H29" i="62"/>
  <c r="AF29" i="62" s="1"/>
  <c r="C30" i="66"/>
  <c r="N14" i="66"/>
  <c r="D30" i="66"/>
  <c r="O17" i="64"/>
  <c r="P17" i="64"/>
  <c r="N18" i="64"/>
  <c r="AE27" i="56"/>
  <c r="N15" i="58"/>
  <c r="O14" i="58"/>
  <c r="P14" i="58"/>
  <c r="Q14" i="58" s="1"/>
  <c r="P17" i="60"/>
  <c r="N18" i="60"/>
  <c r="O17" i="60"/>
  <c r="AF28" i="66"/>
  <c r="E30" i="58"/>
  <c r="J30" i="58"/>
  <c r="K30" i="58"/>
  <c r="AH30" i="58" s="1"/>
  <c r="G30" i="58"/>
  <c r="H30" i="58"/>
  <c r="AF30" i="58" s="1"/>
  <c r="AO15" i="64"/>
  <c r="W16" i="60"/>
  <c r="AQ16" i="60" s="1"/>
  <c r="Q16" i="60"/>
  <c r="T16" i="60"/>
  <c r="V16" i="60"/>
  <c r="S16" i="60"/>
  <c r="B30" i="56"/>
  <c r="D29" i="56"/>
  <c r="C29" i="56"/>
  <c r="N14" i="62"/>
  <c r="D30" i="62"/>
  <c r="C30" i="62"/>
  <c r="AP14" i="60"/>
  <c r="AS14" i="60" s="1"/>
  <c r="AT14" i="60" s="1"/>
  <c r="J29" i="66"/>
  <c r="E29" i="66"/>
  <c r="G29" i="66"/>
  <c r="K29" i="66"/>
  <c r="AH29" i="66" s="1"/>
  <c r="H29" i="66"/>
  <c r="C30" i="53"/>
  <c r="D30" i="53"/>
  <c r="AE29" i="58"/>
  <c r="AG29" i="58" s="1"/>
  <c r="AJ29" i="58" s="1"/>
  <c r="AK29" i="58" s="1"/>
  <c r="S16" i="64"/>
  <c r="T16" i="64"/>
  <c r="V16" i="64"/>
  <c r="W16" i="64"/>
  <c r="AQ16" i="64" s="1"/>
  <c r="Q16" i="64"/>
  <c r="AN16" i="64" s="1"/>
  <c r="AP15" i="60"/>
  <c r="AS15" i="60" s="1"/>
  <c r="AT15" i="60" s="1"/>
  <c r="AF27" i="56"/>
  <c r="AF30" i="57" l="1"/>
  <c r="AG30" i="57" s="1"/>
  <c r="AJ30" i="57" s="1"/>
  <c r="AK30" i="57" s="1"/>
  <c r="AF29" i="66"/>
  <c r="AF30" i="61"/>
  <c r="V14" i="57"/>
  <c r="T14" i="57"/>
  <c r="AO14" i="57" s="1"/>
  <c r="Q14" i="57"/>
  <c r="S14" i="57"/>
  <c r="W14" i="57"/>
  <c r="AQ14" i="57" s="1"/>
  <c r="N16" i="57"/>
  <c r="O15" i="57"/>
  <c r="P15" i="57"/>
  <c r="AG28" i="62"/>
  <c r="AJ28" i="62" s="1"/>
  <c r="AK28" i="62" s="1"/>
  <c r="AO16" i="60"/>
  <c r="AE30" i="65"/>
  <c r="AG27" i="56"/>
  <c r="AJ27" i="56" s="1"/>
  <c r="AK27" i="56" s="1"/>
  <c r="AP15" i="64"/>
  <c r="AS15" i="64" s="1"/>
  <c r="AT15" i="64" s="1"/>
  <c r="AG28" i="66"/>
  <c r="AJ28" i="66" s="1"/>
  <c r="AK28" i="66" s="1"/>
  <c r="AF29" i="55"/>
  <c r="AE29" i="59"/>
  <c r="AG30" i="61"/>
  <c r="AJ30" i="61" s="1"/>
  <c r="AK30" i="61" s="1"/>
  <c r="AG29" i="65"/>
  <c r="AJ29" i="65" s="1"/>
  <c r="AK29" i="65" s="1"/>
  <c r="AO16" i="64"/>
  <c r="AP16" i="64" s="1"/>
  <c r="AS16" i="64" s="1"/>
  <c r="AT16" i="64" s="1"/>
  <c r="AF29" i="63"/>
  <c r="H30" i="63"/>
  <c r="G30" i="63"/>
  <c r="K30" i="63"/>
  <c r="AH30" i="63" s="1"/>
  <c r="J30" i="63"/>
  <c r="E30" i="63"/>
  <c r="O14" i="63"/>
  <c r="N15" i="63"/>
  <c r="P14" i="63"/>
  <c r="AE29" i="63"/>
  <c r="O15" i="61"/>
  <c r="N16" i="61"/>
  <c r="P15" i="61"/>
  <c r="W14" i="61"/>
  <c r="AQ14" i="61" s="1"/>
  <c r="S14" i="61"/>
  <c r="V14" i="61"/>
  <c r="T14" i="61"/>
  <c r="Q14" i="61"/>
  <c r="AN16" i="60"/>
  <c r="AP16" i="60" s="1"/>
  <c r="AS16" i="60" s="1"/>
  <c r="AT16" i="60" s="1"/>
  <c r="AF29" i="59"/>
  <c r="E30" i="59"/>
  <c r="J30" i="59"/>
  <c r="K30" i="59"/>
  <c r="AH30" i="59" s="1"/>
  <c r="H30" i="59"/>
  <c r="G30" i="59"/>
  <c r="O14" i="59"/>
  <c r="N15" i="59"/>
  <c r="P14" i="59"/>
  <c r="AF30" i="55"/>
  <c r="K30" i="55"/>
  <c r="AH30" i="55" s="1"/>
  <c r="AE30" i="55"/>
  <c r="AE29" i="55"/>
  <c r="AG29" i="55" s="1"/>
  <c r="AJ29" i="55" s="1"/>
  <c r="AK29" i="55" s="1"/>
  <c r="N15" i="55"/>
  <c r="P14" i="55"/>
  <c r="Q14" i="55" s="1"/>
  <c r="O14" i="55"/>
  <c r="W14" i="65"/>
  <c r="AQ14" i="65" s="1"/>
  <c r="Q14" i="65"/>
  <c r="S14" i="65"/>
  <c r="V14" i="65"/>
  <c r="T14" i="65"/>
  <c r="AF30" i="65"/>
  <c r="AE30" i="58"/>
  <c r="AG30" i="58" s="1"/>
  <c r="AJ30" i="58" s="1"/>
  <c r="AK30" i="58" s="1"/>
  <c r="P15" i="65"/>
  <c r="N16" i="65"/>
  <c r="O15" i="65"/>
  <c r="J29" i="56"/>
  <c r="K29" i="56"/>
  <c r="AH29" i="56" s="1"/>
  <c r="H29" i="56"/>
  <c r="E29" i="56"/>
  <c r="G29" i="56"/>
  <c r="S17" i="60"/>
  <c r="V17" i="60"/>
  <c r="W17" i="60"/>
  <c r="AQ17" i="60" s="1"/>
  <c r="Q17" i="60"/>
  <c r="T17" i="60"/>
  <c r="O18" i="64"/>
  <c r="P18" i="64"/>
  <c r="N19" i="64"/>
  <c r="N15" i="66"/>
  <c r="P14" i="66"/>
  <c r="O14" i="66"/>
  <c r="P14" i="62"/>
  <c r="O14" i="62"/>
  <c r="N15" i="62"/>
  <c r="AE29" i="66"/>
  <c r="G30" i="62"/>
  <c r="H30" i="62"/>
  <c r="J30" i="62"/>
  <c r="K30" i="62"/>
  <c r="AH30" i="62" s="1"/>
  <c r="E30" i="62"/>
  <c r="AE30" i="62" s="1"/>
  <c r="N14" i="56"/>
  <c r="C30" i="56"/>
  <c r="D30" i="56"/>
  <c r="P18" i="60"/>
  <c r="O18" i="60"/>
  <c r="N19" i="60"/>
  <c r="T14" i="58"/>
  <c r="V14" i="58"/>
  <c r="W14" i="58"/>
  <c r="AQ14" i="58" s="1"/>
  <c r="S14" i="58"/>
  <c r="AN14" i="58"/>
  <c r="O15" i="58"/>
  <c r="N16" i="58"/>
  <c r="P15" i="58"/>
  <c r="Q15" i="58" s="1"/>
  <c r="W17" i="64"/>
  <c r="AQ17" i="64" s="1"/>
  <c r="S17" i="64"/>
  <c r="T17" i="64"/>
  <c r="V17" i="64"/>
  <c r="Q17" i="64"/>
  <c r="H30" i="66"/>
  <c r="G30" i="66"/>
  <c r="J30" i="66"/>
  <c r="E30" i="66"/>
  <c r="K30" i="66"/>
  <c r="AH30" i="66" s="1"/>
  <c r="AE29" i="62"/>
  <c r="AG29" i="62" s="1"/>
  <c r="AJ29" i="62" s="1"/>
  <c r="AK29" i="62" s="1"/>
  <c r="AF28" i="56"/>
  <c r="AG28" i="56" s="1"/>
  <c r="AJ28" i="56" s="1"/>
  <c r="AK28" i="56" s="1"/>
  <c r="AN14" i="57" l="1"/>
  <c r="AO14" i="58"/>
  <c r="AF29" i="56"/>
  <c r="AG29" i="66"/>
  <c r="AJ29" i="66" s="1"/>
  <c r="AK29" i="66" s="1"/>
  <c r="AP14" i="57"/>
  <c r="AS14" i="57" s="1"/>
  <c r="AT14" i="57" s="1"/>
  <c r="V15" i="57"/>
  <c r="Q15" i="57"/>
  <c r="T15" i="57"/>
  <c r="AO15" i="57" s="1"/>
  <c r="W15" i="57"/>
  <c r="AQ15" i="57" s="1"/>
  <c r="S15" i="57"/>
  <c r="P16" i="57"/>
  <c r="N17" i="57"/>
  <c r="O16" i="57"/>
  <c r="AE29" i="56"/>
  <c r="AG29" i="56" s="1"/>
  <c r="AJ29" i="56" s="1"/>
  <c r="AK29" i="56" s="1"/>
  <c r="AG30" i="65"/>
  <c r="AJ30" i="65" s="1"/>
  <c r="AK30" i="65" s="1"/>
  <c r="AE30" i="66"/>
  <c r="AO17" i="60"/>
  <c r="AO14" i="65"/>
  <c r="AG29" i="59"/>
  <c r="AJ29" i="59" s="1"/>
  <c r="AK29" i="59" s="1"/>
  <c r="AO14" i="61"/>
  <c r="AN17" i="60"/>
  <c r="AE30" i="63"/>
  <c r="O15" i="63"/>
  <c r="N16" i="63"/>
  <c r="P15" i="63"/>
  <c r="AF30" i="63"/>
  <c r="AG30" i="63" s="1"/>
  <c r="AJ30" i="63" s="1"/>
  <c r="AK30" i="63" s="1"/>
  <c r="V14" i="63"/>
  <c r="S14" i="63"/>
  <c r="Q14" i="63"/>
  <c r="AN14" i="63" s="1"/>
  <c r="W14" i="63"/>
  <c r="AQ14" i="63" s="1"/>
  <c r="T14" i="63"/>
  <c r="AO14" i="63" s="1"/>
  <c r="AP14" i="63" s="1"/>
  <c r="AG29" i="63"/>
  <c r="AJ29" i="63" s="1"/>
  <c r="AK29" i="63" s="1"/>
  <c r="AN14" i="61"/>
  <c r="N17" i="61"/>
  <c r="O16" i="61"/>
  <c r="P16" i="61"/>
  <c r="W15" i="61"/>
  <c r="AQ15" i="61" s="1"/>
  <c r="T15" i="61"/>
  <c r="Q15" i="61"/>
  <c r="S15" i="61"/>
  <c r="V15" i="61"/>
  <c r="N16" i="59"/>
  <c r="P15" i="59"/>
  <c r="O15" i="59"/>
  <c r="AE30" i="59"/>
  <c r="W14" i="59"/>
  <c r="AQ14" i="59" s="1"/>
  <c r="S14" i="59"/>
  <c r="V14" i="59"/>
  <c r="Q14" i="59"/>
  <c r="T14" i="59"/>
  <c r="AO14" i="59" s="1"/>
  <c r="AF30" i="59"/>
  <c r="N16" i="55"/>
  <c r="O15" i="55"/>
  <c r="P15" i="55"/>
  <c r="AG30" i="55"/>
  <c r="AJ30" i="55" s="1"/>
  <c r="AK30" i="55" s="1"/>
  <c r="T14" i="55"/>
  <c r="V14" i="55"/>
  <c r="S14" i="55"/>
  <c r="W14" i="55"/>
  <c r="AQ14" i="55" s="1"/>
  <c r="S15" i="65"/>
  <c r="W15" i="65"/>
  <c r="AQ15" i="65" s="1"/>
  <c r="T15" i="65"/>
  <c r="Q15" i="65"/>
  <c r="AN15" i="65" s="1"/>
  <c r="V15" i="65"/>
  <c r="AF30" i="62"/>
  <c r="AG30" i="62" s="1"/>
  <c r="AJ30" i="62" s="1"/>
  <c r="AK30" i="62" s="1"/>
  <c r="P16" i="65"/>
  <c r="N17" i="65"/>
  <c r="O16" i="65"/>
  <c r="AN14" i="65"/>
  <c r="AP14" i="65" s="1"/>
  <c r="AS14" i="65" s="1"/>
  <c r="AT14" i="65" s="1"/>
  <c r="V15" i="58"/>
  <c r="T15" i="58"/>
  <c r="W15" i="58"/>
  <c r="AQ15" i="58" s="1"/>
  <c r="S15" i="58"/>
  <c r="N20" i="60"/>
  <c r="P19" i="60"/>
  <c r="O19" i="60"/>
  <c r="S18" i="60"/>
  <c r="W18" i="60"/>
  <c r="AQ18" i="60" s="1"/>
  <c r="Q18" i="60"/>
  <c r="AN18" i="60" s="1"/>
  <c r="T18" i="60"/>
  <c r="V18" i="60"/>
  <c r="E30" i="56"/>
  <c r="G30" i="56"/>
  <c r="K30" i="56"/>
  <c r="AH30" i="56" s="1"/>
  <c r="H30" i="56"/>
  <c r="J30" i="56"/>
  <c r="P14" i="56"/>
  <c r="N15" i="56"/>
  <c r="O14" i="56"/>
  <c r="N16" i="62"/>
  <c r="O15" i="62"/>
  <c r="P15" i="62"/>
  <c r="T14" i="62"/>
  <c r="Q14" i="62"/>
  <c r="V14" i="62"/>
  <c r="W14" i="62"/>
  <c r="AQ14" i="62" s="1"/>
  <c r="S14" i="62"/>
  <c r="Q14" i="66"/>
  <c r="W14" i="66"/>
  <c r="AQ14" i="66" s="1"/>
  <c r="V14" i="66"/>
  <c r="T14" i="66"/>
  <c r="S14" i="66"/>
  <c r="N20" i="64"/>
  <c r="O19" i="64"/>
  <c r="P19" i="64"/>
  <c r="AF30" i="66"/>
  <c r="AG30" i="66" s="1"/>
  <c r="AJ30" i="66" s="1"/>
  <c r="AK30" i="66" s="1"/>
  <c r="AN17" i="64"/>
  <c r="AO17" i="64"/>
  <c r="N17" i="58"/>
  <c r="P16" i="58"/>
  <c r="Q16" i="58" s="1"/>
  <c r="O16" i="58"/>
  <c r="AP14" i="58"/>
  <c r="AS14" i="58" s="1"/>
  <c r="AT14" i="58" s="1"/>
  <c r="N16" i="66"/>
  <c r="O15" i="66"/>
  <c r="P15" i="66"/>
  <c r="Q18" i="64"/>
  <c r="T18" i="64"/>
  <c r="W18" i="64"/>
  <c r="AQ18" i="64" s="1"/>
  <c r="S18" i="64"/>
  <c r="V18" i="64"/>
  <c r="AN15" i="57" l="1"/>
  <c r="AP14" i="61"/>
  <c r="AS14" i="61" s="1"/>
  <c r="AT14" i="61" s="1"/>
  <c r="W16" i="57"/>
  <c r="AQ16" i="57" s="1"/>
  <c r="T16" i="57"/>
  <c r="S16" i="57"/>
  <c r="V16" i="57"/>
  <c r="Q16" i="57"/>
  <c r="AN16" i="57" s="1"/>
  <c r="N18" i="57"/>
  <c r="O17" i="57"/>
  <c r="P17" i="57"/>
  <c r="AP15" i="57"/>
  <c r="AS15" i="57" s="1"/>
  <c r="AT15" i="57" s="1"/>
  <c r="AN14" i="55"/>
  <c r="AO14" i="55"/>
  <c r="AP17" i="60"/>
  <c r="AS17" i="60" s="1"/>
  <c r="AT17" i="60" s="1"/>
  <c r="AO15" i="61"/>
  <c r="AE30" i="56"/>
  <c r="AO18" i="60"/>
  <c r="AO15" i="58"/>
  <c r="O16" i="63"/>
  <c r="N17" i="63"/>
  <c r="P16" i="63"/>
  <c r="AS14" i="63"/>
  <c r="AT14" i="63" s="1"/>
  <c r="S15" i="63"/>
  <c r="V15" i="63"/>
  <c r="Q15" i="63"/>
  <c r="AN15" i="63" s="1"/>
  <c r="W15" i="63"/>
  <c r="AQ15" i="63" s="1"/>
  <c r="T15" i="63"/>
  <c r="AN15" i="61"/>
  <c r="Q16" i="61"/>
  <c r="W16" i="61"/>
  <c r="AQ16" i="61" s="1"/>
  <c r="V16" i="61"/>
  <c r="S16" i="61"/>
  <c r="T16" i="61"/>
  <c r="AO16" i="61" s="1"/>
  <c r="O17" i="61"/>
  <c r="N18" i="61"/>
  <c r="P17" i="61"/>
  <c r="AN14" i="59"/>
  <c r="AP14" i="59" s="1"/>
  <c r="AS14" i="59" s="1"/>
  <c r="AT14" i="59" s="1"/>
  <c r="AG30" i="59"/>
  <c r="AJ30" i="59" s="1"/>
  <c r="AK30" i="59" s="1"/>
  <c r="Q15" i="59"/>
  <c r="W15" i="59"/>
  <c r="AQ15" i="59" s="1"/>
  <c r="V15" i="59"/>
  <c r="S15" i="59"/>
  <c r="T15" i="59"/>
  <c r="AO15" i="59" s="1"/>
  <c r="P16" i="59"/>
  <c r="O16" i="59"/>
  <c r="N17" i="59"/>
  <c r="AN15" i="58"/>
  <c r="AF30" i="56"/>
  <c r="AG30" i="56" s="1"/>
  <c r="AJ30" i="56" s="1"/>
  <c r="AK30" i="56" s="1"/>
  <c r="S15" i="55"/>
  <c r="T15" i="55"/>
  <c r="W15" i="55"/>
  <c r="AQ15" i="55" s="1"/>
  <c r="Q15" i="55"/>
  <c r="V15" i="55"/>
  <c r="N17" i="55"/>
  <c r="P16" i="55"/>
  <c r="O16" i="55"/>
  <c r="P17" i="65"/>
  <c r="N18" i="65"/>
  <c r="O17" i="65"/>
  <c r="AO15" i="65"/>
  <c r="AP15" i="65" s="1"/>
  <c r="AS15" i="65" s="1"/>
  <c r="AT15" i="65" s="1"/>
  <c r="AO18" i="64"/>
  <c r="AP17" i="64"/>
  <c r="AS17" i="64" s="1"/>
  <c r="AT17" i="64" s="1"/>
  <c r="AO14" i="66"/>
  <c r="S16" i="65"/>
  <c r="Q16" i="65"/>
  <c r="T16" i="65"/>
  <c r="V16" i="65"/>
  <c r="W16" i="65"/>
  <c r="AQ16" i="65" s="1"/>
  <c r="S19" i="64"/>
  <c r="T19" i="64"/>
  <c r="Q19" i="64"/>
  <c r="W19" i="64"/>
  <c r="AQ19" i="64" s="1"/>
  <c r="V19" i="64"/>
  <c r="P20" i="64"/>
  <c r="N21" i="64"/>
  <c r="O20" i="64"/>
  <c r="AO14" i="62"/>
  <c r="W14" i="56"/>
  <c r="AQ14" i="56" s="1"/>
  <c r="Q14" i="56"/>
  <c r="V14" i="56"/>
  <c r="S14" i="56"/>
  <c r="T14" i="56"/>
  <c r="P20" i="60"/>
  <c r="O20" i="60"/>
  <c r="N21" i="60"/>
  <c r="P17" i="58"/>
  <c r="N18" i="58"/>
  <c r="O17" i="58"/>
  <c r="AN18" i="64"/>
  <c r="Q15" i="66"/>
  <c r="T15" i="66"/>
  <c r="S15" i="66"/>
  <c r="V15" i="66"/>
  <c r="W15" i="66"/>
  <c r="AQ15" i="66" s="1"/>
  <c r="N17" i="66"/>
  <c r="O16" i="66"/>
  <c r="P16" i="66"/>
  <c r="T16" i="58"/>
  <c r="W16" i="58"/>
  <c r="AQ16" i="58" s="1"/>
  <c r="V16" i="58"/>
  <c r="S16" i="58"/>
  <c r="AN14" i="66"/>
  <c r="AN14" i="62"/>
  <c r="S15" i="62"/>
  <c r="V15" i="62"/>
  <c r="Q15" i="62"/>
  <c r="AN15" i="62" s="1"/>
  <c r="T15" i="62"/>
  <c r="W15" i="62"/>
  <c r="AQ15" i="62" s="1"/>
  <c r="P16" i="62"/>
  <c r="O16" i="62"/>
  <c r="N17" i="62"/>
  <c r="N16" i="56"/>
  <c r="O15" i="56"/>
  <c r="P15" i="56"/>
  <c r="AP18" i="60"/>
  <c r="AS18" i="60" s="1"/>
  <c r="AT18" i="60" s="1"/>
  <c r="V19" i="60"/>
  <c r="S19" i="60"/>
  <c r="T19" i="60"/>
  <c r="AO19" i="60" s="1"/>
  <c r="Q19" i="60"/>
  <c r="AN19" i="60" s="1"/>
  <c r="W19" i="60"/>
  <c r="AQ19" i="60" s="1"/>
  <c r="AN19" i="64" l="1"/>
  <c r="AO19" i="64"/>
  <c r="AO16" i="65"/>
  <c r="AO15" i="63"/>
  <c r="AP15" i="63" s="1"/>
  <c r="AP14" i="55"/>
  <c r="AS14" i="55" s="1"/>
  <c r="AT14" i="55" s="1"/>
  <c r="AN16" i="65"/>
  <c r="T17" i="57"/>
  <c r="W17" i="57"/>
  <c r="AQ17" i="57" s="1"/>
  <c r="S17" i="57"/>
  <c r="Q17" i="57"/>
  <c r="V17" i="57"/>
  <c r="P18" i="57"/>
  <c r="N19" i="57"/>
  <c r="O18" i="57"/>
  <c r="AO16" i="57"/>
  <c r="AP16" i="57" s="1"/>
  <c r="AS16" i="57" s="1"/>
  <c r="AT16" i="57" s="1"/>
  <c r="AP18" i="64"/>
  <c r="AS18" i="64" s="1"/>
  <c r="AT18" i="64" s="1"/>
  <c r="AP15" i="61"/>
  <c r="AS15" i="61" s="1"/>
  <c r="AT15" i="61" s="1"/>
  <c r="AP15" i="58"/>
  <c r="AS15" i="58" s="1"/>
  <c r="AT15" i="58" s="1"/>
  <c r="AP14" i="66"/>
  <c r="AS14" i="66" s="1"/>
  <c r="AT14" i="66" s="1"/>
  <c r="AN15" i="55"/>
  <c r="AO14" i="56"/>
  <c r="AO15" i="62"/>
  <c r="AO15" i="55"/>
  <c r="AS15" i="63"/>
  <c r="AT15" i="63" s="1"/>
  <c r="P17" i="63"/>
  <c r="N18" i="63"/>
  <c r="O17" i="63"/>
  <c r="Q16" i="63"/>
  <c r="W16" i="63"/>
  <c r="AQ16" i="63" s="1"/>
  <c r="S16" i="63"/>
  <c r="V16" i="63"/>
  <c r="T16" i="63"/>
  <c r="N19" i="61"/>
  <c r="P18" i="61"/>
  <c r="O18" i="61"/>
  <c r="AN16" i="61"/>
  <c r="AP16" i="61" s="1"/>
  <c r="AS16" i="61" s="1"/>
  <c r="AT16" i="61" s="1"/>
  <c r="W17" i="61"/>
  <c r="AQ17" i="61" s="1"/>
  <c r="Q17" i="61"/>
  <c r="V17" i="61"/>
  <c r="S17" i="61"/>
  <c r="T17" i="61"/>
  <c r="AO17" i="61" s="1"/>
  <c r="P17" i="59"/>
  <c r="O17" i="59"/>
  <c r="N18" i="59"/>
  <c r="W16" i="59"/>
  <c r="AQ16" i="59" s="1"/>
  <c r="V16" i="59"/>
  <c r="Q16" i="59"/>
  <c r="S16" i="59"/>
  <c r="T16" i="59"/>
  <c r="AN15" i="59"/>
  <c r="AP15" i="59" s="1"/>
  <c r="AS15" i="59" s="1"/>
  <c r="AT15" i="59" s="1"/>
  <c r="W16" i="55"/>
  <c r="AQ16" i="55" s="1"/>
  <c r="S16" i="55"/>
  <c r="V16" i="55"/>
  <c r="T16" i="55"/>
  <c r="Q16" i="55"/>
  <c r="N18" i="55"/>
  <c r="O17" i="55"/>
  <c r="P17" i="55"/>
  <c r="AP19" i="60"/>
  <c r="AS19" i="60" s="1"/>
  <c r="AT19" i="60" s="1"/>
  <c r="AO16" i="58"/>
  <c r="P18" i="65"/>
  <c r="O18" i="65"/>
  <c r="N19" i="65"/>
  <c r="T17" i="65"/>
  <c r="Q17" i="65"/>
  <c r="W17" i="65"/>
  <c r="AQ17" i="65" s="1"/>
  <c r="V17" i="65"/>
  <c r="S17" i="65"/>
  <c r="AN15" i="66"/>
  <c r="P18" i="58"/>
  <c r="N19" i="58"/>
  <c r="O18" i="58"/>
  <c r="N22" i="60"/>
  <c r="P21" i="60"/>
  <c r="O21" i="60"/>
  <c r="V20" i="60"/>
  <c r="S20" i="60"/>
  <c r="W20" i="60"/>
  <c r="AQ20" i="60" s="1"/>
  <c r="Q20" i="60"/>
  <c r="AN20" i="60" s="1"/>
  <c r="T20" i="60"/>
  <c r="AO20" i="60" s="1"/>
  <c r="AP14" i="62"/>
  <c r="AS14" i="62" s="1"/>
  <c r="AT14" i="62" s="1"/>
  <c r="O21" i="64"/>
  <c r="N22" i="64"/>
  <c r="P21" i="64"/>
  <c r="V15" i="56"/>
  <c r="W15" i="56"/>
  <c r="AQ15" i="56" s="1"/>
  <c r="S15" i="56"/>
  <c r="T15" i="56"/>
  <c r="Q15" i="56"/>
  <c r="N17" i="56"/>
  <c r="P16" i="56"/>
  <c r="O16" i="56"/>
  <c r="O17" i="62"/>
  <c r="P17" i="62"/>
  <c r="N18" i="62"/>
  <c r="T16" i="62"/>
  <c r="S16" i="62"/>
  <c r="V16" i="62"/>
  <c r="W16" i="62"/>
  <c r="AQ16" i="62" s="1"/>
  <c r="Q16" i="62"/>
  <c r="AP15" i="62"/>
  <c r="AS15" i="62" s="1"/>
  <c r="AT15" i="62" s="1"/>
  <c r="AN16" i="58"/>
  <c r="S16" i="66"/>
  <c r="T16" i="66"/>
  <c r="V16" i="66"/>
  <c r="Q16" i="66"/>
  <c r="W16" i="66"/>
  <c r="AQ16" i="66" s="1"/>
  <c r="P17" i="66"/>
  <c r="N18" i="66"/>
  <c r="O17" i="66"/>
  <c r="AO15" i="66"/>
  <c r="T17" i="58"/>
  <c r="V17" i="58"/>
  <c r="S17" i="58"/>
  <c r="W17" i="58"/>
  <c r="AQ17" i="58" s="1"/>
  <c r="Q17" i="58"/>
  <c r="AN14" i="56"/>
  <c r="AP14" i="56" s="1"/>
  <c r="AS14" i="56" s="1"/>
  <c r="AT14" i="56" s="1"/>
  <c r="Q20" i="64"/>
  <c r="T20" i="64"/>
  <c r="S20" i="64"/>
  <c r="W20" i="64"/>
  <c r="AQ20" i="64" s="1"/>
  <c r="V20" i="64"/>
  <c r="AP19" i="64"/>
  <c r="AS19" i="64" s="1"/>
  <c r="AT19" i="64" s="1"/>
  <c r="Q17" i="55" l="1"/>
  <c r="S17" i="55"/>
  <c r="T17" i="55"/>
  <c r="V17" i="55"/>
  <c r="AP16" i="65"/>
  <c r="AS16" i="65" s="1"/>
  <c r="AT16" i="65" s="1"/>
  <c r="AN17" i="57"/>
  <c r="AN16" i="66"/>
  <c r="AO16" i="66"/>
  <c r="S18" i="57"/>
  <c r="Q18" i="57"/>
  <c r="T18" i="57"/>
  <c r="W18" i="57"/>
  <c r="AQ18" i="57" s="1"/>
  <c r="V18" i="57"/>
  <c r="N20" i="57"/>
  <c r="O19" i="57"/>
  <c r="P19" i="57"/>
  <c r="AO17" i="57"/>
  <c r="AP17" i="57" s="1"/>
  <c r="AS17" i="57" s="1"/>
  <c r="AT17" i="57" s="1"/>
  <c r="AP15" i="55"/>
  <c r="AS15" i="55" s="1"/>
  <c r="AT15" i="55" s="1"/>
  <c r="AN17" i="58"/>
  <c r="AN15" i="56"/>
  <c r="AO20" i="64"/>
  <c r="AP15" i="66"/>
  <c r="AS15" i="66" s="1"/>
  <c r="AT15" i="66" s="1"/>
  <c r="AO16" i="59"/>
  <c r="AP16" i="58"/>
  <c r="AS16" i="58" s="1"/>
  <c r="AT16" i="58" s="1"/>
  <c r="AN17" i="65"/>
  <c r="AO16" i="55"/>
  <c r="AN16" i="59"/>
  <c r="AP16" i="59" s="1"/>
  <c r="AS16" i="59" s="1"/>
  <c r="AT16" i="59" s="1"/>
  <c r="AO17" i="65"/>
  <c r="AN20" i="64"/>
  <c r="AP20" i="64" s="1"/>
  <c r="AS20" i="64" s="1"/>
  <c r="AT20" i="64" s="1"/>
  <c r="AO16" i="63"/>
  <c r="AN16" i="63"/>
  <c r="P18" i="63"/>
  <c r="N19" i="63"/>
  <c r="O18" i="63"/>
  <c r="S17" i="63"/>
  <c r="V17" i="63"/>
  <c r="T17" i="63"/>
  <c r="W17" i="63"/>
  <c r="AQ17" i="63" s="1"/>
  <c r="Q17" i="63"/>
  <c r="AN17" i="63" s="1"/>
  <c r="V18" i="61"/>
  <c r="W18" i="61"/>
  <c r="AQ18" i="61" s="1"/>
  <c r="S18" i="61"/>
  <c r="Q18" i="61"/>
  <c r="T18" i="61"/>
  <c r="AO18" i="61" s="1"/>
  <c r="AN17" i="61"/>
  <c r="AP17" i="61" s="1"/>
  <c r="AS17" i="61" s="1"/>
  <c r="AT17" i="61" s="1"/>
  <c r="O19" i="61"/>
  <c r="N20" i="61"/>
  <c r="P19" i="61"/>
  <c r="N19" i="59"/>
  <c r="P18" i="59"/>
  <c r="Q18" i="59" s="1"/>
  <c r="O18" i="59"/>
  <c r="S17" i="59"/>
  <c r="Q17" i="59"/>
  <c r="AN17" i="59" s="1"/>
  <c r="T17" i="59"/>
  <c r="V17" i="59"/>
  <c r="W17" i="59"/>
  <c r="AQ17" i="59" s="1"/>
  <c r="AN16" i="55"/>
  <c r="AP16" i="55" s="1"/>
  <c r="AS16" i="55" s="1"/>
  <c r="AT16" i="55" s="1"/>
  <c r="W17" i="55"/>
  <c r="AQ17" i="55" s="1"/>
  <c r="P18" i="55"/>
  <c r="N19" i="55"/>
  <c r="O18" i="55"/>
  <c r="AO17" i="58"/>
  <c r="P19" i="65"/>
  <c r="N20" i="65"/>
  <c r="O19" i="65"/>
  <c r="V18" i="65"/>
  <c r="T18" i="65"/>
  <c r="W18" i="65"/>
  <c r="AQ18" i="65" s="1"/>
  <c r="S18" i="65"/>
  <c r="Q18" i="65"/>
  <c r="V17" i="66"/>
  <c r="Q17" i="66"/>
  <c r="T17" i="66"/>
  <c r="W17" i="66"/>
  <c r="AQ17" i="66" s="1"/>
  <c r="S17" i="66"/>
  <c r="AN16" i="62"/>
  <c r="AO16" i="62"/>
  <c r="S17" i="62"/>
  <c r="T17" i="62"/>
  <c r="W17" i="62"/>
  <c r="AQ17" i="62" s="1"/>
  <c r="Q17" i="62"/>
  <c r="V17" i="62"/>
  <c r="P17" i="56"/>
  <c r="N18" i="56"/>
  <c r="O17" i="56"/>
  <c r="AO15" i="56"/>
  <c r="AP15" i="56" s="1"/>
  <c r="AS15" i="56" s="1"/>
  <c r="AT15" i="56" s="1"/>
  <c r="P22" i="64"/>
  <c r="N23" i="64"/>
  <c r="O22" i="64"/>
  <c r="AP20" i="60"/>
  <c r="AS20" i="60" s="1"/>
  <c r="AT20" i="60" s="1"/>
  <c r="W21" i="60"/>
  <c r="AQ21" i="60" s="1"/>
  <c r="Q21" i="60"/>
  <c r="T21" i="60"/>
  <c r="V21" i="60"/>
  <c r="S21" i="60"/>
  <c r="S18" i="58"/>
  <c r="T18" i="58"/>
  <c r="W18" i="58"/>
  <c r="AQ18" i="58" s="1"/>
  <c r="Q18" i="58"/>
  <c r="V18" i="58"/>
  <c r="O18" i="66"/>
  <c r="P18" i="66"/>
  <c r="N19" i="66"/>
  <c r="O18" i="62"/>
  <c r="N19" i="62"/>
  <c r="P18" i="62"/>
  <c r="Q16" i="56"/>
  <c r="S16" i="56"/>
  <c r="W16" i="56"/>
  <c r="AQ16" i="56" s="1"/>
  <c r="V16" i="56"/>
  <c r="T16" i="56"/>
  <c r="S21" i="64"/>
  <c r="Q21" i="64"/>
  <c r="W21" i="64"/>
  <c r="AQ21" i="64" s="1"/>
  <c r="V21" i="64"/>
  <c r="T21" i="64"/>
  <c r="N23" i="60"/>
  <c r="O22" i="60"/>
  <c r="P22" i="60"/>
  <c r="O19" i="58"/>
  <c r="P19" i="58"/>
  <c r="N20" i="58"/>
  <c r="AN21" i="60" l="1"/>
  <c r="AO17" i="59"/>
  <c r="Q18" i="55"/>
  <c r="S18" i="55"/>
  <c r="T18" i="55"/>
  <c r="V18" i="55"/>
  <c r="AP16" i="66"/>
  <c r="AS16" i="66" s="1"/>
  <c r="AT16" i="66" s="1"/>
  <c r="AP17" i="58"/>
  <c r="AS17" i="58" s="1"/>
  <c r="AT17" i="58" s="1"/>
  <c r="AN18" i="57"/>
  <c r="AN17" i="62"/>
  <c r="AO17" i="62"/>
  <c r="Q19" i="57"/>
  <c r="W19" i="57"/>
  <c r="AQ19" i="57" s="1"/>
  <c r="T19" i="57"/>
  <c r="V19" i="57"/>
  <c r="S19" i="57"/>
  <c r="N21" i="57"/>
  <c r="P20" i="57"/>
  <c r="O20" i="57"/>
  <c r="AO18" i="57"/>
  <c r="AO17" i="66"/>
  <c r="AP17" i="65"/>
  <c r="AS17" i="65" s="1"/>
  <c r="AT17" i="65" s="1"/>
  <c r="AO18" i="65"/>
  <c r="AO17" i="55"/>
  <c r="AN17" i="55"/>
  <c r="AN18" i="61"/>
  <c r="AP18" i="61" s="1"/>
  <c r="AS18" i="61" s="1"/>
  <c r="AT18" i="61" s="1"/>
  <c r="AO17" i="63"/>
  <c r="AN17" i="66"/>
  <c r="AP17" i="63"/>
  <c r="AS17" i="63" s="1"/>
  <c r="AT17" i="63" s="1"/>
  <c r="N20" i="63"/>
  <c r="P19" i="63"/>
  <c r="O19" i="63"/>
  <c r="W18" i="63"/>
  <c r="AQ18" i="63" s="1"/>
  <c r="S18" i="63"/>
  <c r="Q18" i="63"/>
  <c r="V18" i="63"/>
  <c r="T18" i="63"/>
  <c r="AP16" i="63"/>
  <c r="AS16" i="63" s="1"/>
  <c r="AT16" i="63" s="1"/>
  <c r="P20" i="61"/>
  <c r="O20" i="61"/>
  <c r="N21" i="61"/>
  <c r="V19" i="61"/>
  <c r="S19" i="61"/>
  <c r="Q19" i="61"/>
  <c r="AN19" i="61" s="1"/>
  <c r="W19" i="61"/>
  <c r="AQ19" i="61" s="1"/>
  <c r="T19" i="61"/>
  <c r="AO19" i="61" s="1"/>
  <c r="AP19" i="61" s="1"/>
  <c r="AP17" i="59"/>
  <c r="AS17" i="59" s="1"/>
  <c r="AT17" i="59" s="1"/>
  <c r="V18" i="59"/>
  <c r="W18" i="59"/>
  <c r="AQ18" i="59" s="1"/>
  <c r="T18" i="59"/>
  <c r="AO18" i="59" s="1"/>
  <c r="S18" i="59"/>
  <c r="N20" i="59"/>
  <c r="P19" i="59"/>
  <c r="O19" i="59"/>
  <c r="W18" i="55"/>
  <c r="AQ18" i="55" s="1"/>
  <c r="P19" i="55"/>
  <c r="N20" i="55"/>
  <c r="O19" i="55"/>
  <c r="AN21" i="64"/>
  <c r="AO16" i="56"/>
  <c r="AN16" i="56"/>
  <c r="AN18" i="65"/>
  <c r="N21" i="65"/>
  <c r="P20" i="65"/>
  <c r="O20" i="65"/>
  <c r="AP18" i="65"/>
  <c r="AS18" i="65" s="1"/>
  <c r="AT18" i="65" s="1"/>
  <c r="S19" i="65"/>
  <c r="Q19" i="65"/>
  <c r="V19" i="65"/>
  <c r="T19" i="65"/>
  <c r="W19" i="65"/>
  <c r="AQ19" i="65" s="1"/>
  <c r="T22" i="60"/>
  <c r="S22" i="60"/>
  <c r="Q22" i="60"/>
  <c r="V22" i="60"/>
  <c r="W22" i="60"/>
  <c r="AQ22" i="60" s="1"/>
  <c r="O23" i="60"/>
  <c r="P23" i="60"/>
  <c r="N24" i="60"/>
  <c r="P20" i="58"/>
  <c r="N21" i="58"/>
  <c r="O20" i="58"/>
  <c r="AO21" i="64"/>
  <c r="AP21" i="64" s="1"/>
  <c r="AS21" i="64" s="1"/>
  <c r="AT21" i="64" s="1"/>
  <c r="T18" i="62"/>
  <c r="W18" i="62"/>
  <c r="AQ18" i="62" s="1"/>
  <c r="V18" i="62"/>
  <c r="Q18" i="62"/>
  <c r="S18" i="62"/>
  <c r="P19" i="66"/>
  <c r="N20" i="66"/>
  <c r="O19" i="66"/>
  <c r="AN18" i="58"/>
  <c r="AO18" i="58"/>
  <c r="AO21" i="60"/>
  <c r="AP21" i="60" s="1"/>
  <c r="AS21" i="60" s="1"/>
  <c r="AT21" i="60" s="1"/>
  <c r="P23" i="64"/>
  <c r="O23" i="64"/>
  <c r="N24" i="64"/>
  <c r="P18" i="56"/>
  <c r="N19" i="56"/>
  <c r="O18" i="56"/>
  <c r="AP16" i="62"/>
  <c r="AS16" i="62" s="1"/>
  <c r="AT16" i="62" s="1"/>
  <c r="V19" i="58"/>
  <c r="T19" i="58"/>
  <c r="W19" i="58"/>
  <c r="AQ19" i="58" s="1"/>
  <c r="Q19" i="58"/>
  <c r="S19" i="58"/>
  <c r="O19" i="62"/>
  <c r="P19" i="62"/>
  <c r="N20" i="62"/>
  <c r="T18" i="66"/>
  <c r="Q18" i="66"/>
  <c r="W18" i="66"/>
  <c r="AQ18" i="66" s="1"/>
  <c r="S18" i="66"/>
  <c r="V18" i="66"/>
  <c r="T22" i="64"/>
  <c r="Q22" i="64"/>
  <c r="V22" i="64"/>
  <c r="W22" i="64"/>
  <c r="AQ22" i="64" s="1"/>
  <c r="S22" i="64"/>
  <c r="T17" i="56"/>
  <c r="W17" i="56"/>
  <c r="AQ17" i="56" s="1"/>
  <c r="S17" i="56"/>
  <c r="Q17" i="56"/>
  <c r="V17" i="56"/>
  <c r="Q19" i="55" l="1"/>
  <c r="S19" i="55"/>
  <c r="T19" i="55"/>
  <c r="V19" i="55"/>
  <c r="AN22" i="60"/>
  <c r="AO22" i="60"/>
  <c r="AP17" i="66"/>
  <c r="AS17" i="66" s="1"/>
  <c r="AT17" i="66" s="1"/>
  <c r="AP18" i="57"/>
  <c r="AS18" i="57" s="1"/>
  <c r="AT18" i="57" s="1"/>
  <c r="AP17" i="62"/>
  <c r="AS17" i="62" s="1"/>
  <c r="AT17" i="62" s="1"/>
  <c r="AN18" i="59"/>
  <c r="AP18" i="59" s="1"/>
  <c r="AS18" i="59" s="1"/>
  <c r="AT18" i="59" s="1"/>
  <c r="O21" i="57"/>
  <c r="P21" i="57"/>
  <c r="N22" i="57"/>
  <c r="V20" i="57"/>
  <c r="Q20" i="57"/>
  <c r="T20" i="57"/>
  <c r="AO20" i="57" s="1"/>
  <c r="W20" i="57"/>
  <c r="AQ20" i="57" s="1"/>
  <c r="S20" i="57"/>
  <c r="AO19" i="57"/>
  <c r="AN19" i="57"/>
  <c r="AO19" i="65"/>
  <c r="AN19" i="65"/>
  <c r="AP16" i="56"/>
  <c r="AS16" i="56" s="1"/>
  <c r="AT16" i="56" s="1"/>
  <c r="AN19" i="58"/>
  <c r="AO19" i="58"/>
  <c r="AN18" i="62"/>
  <c r="AN18" i="55"/>
  <c r="AS19" i="61"/>
  <c r="AT19" i="61" s="1"/>
  <c r="AP17" i="55"/>
  <c r="AS17" i="55" s="1"/>
  <c r="AT17" i="55" s="1"/>
  <c r="P20" i="63"/>
  <c r="N21" i="63"/>
  <c r="O20" i="63"/>
  <c r="AO18" i="63"/>
  <c r="AN18" i="63"/>
  <c r="T19" i="63"/>
  <c r="V19" i="63"/>
  <c r="S19" i="63"/>
  <c r="W19" i="63"/>
  <c r="AQ19" i="63" s="1"/>
  <c r="Q19" i="63"/>
  <c r="AN19" i="63" s="1"/>
  <c r="AO18" i="62"/>
  <c r="AP18" i="62" s="1"/>
  <c r="AS18" i="62" s="1"/>
  <c r="AT18" i="62" s="1"/>
  <c r="O21" i="61"/>
  <c r="N22" i="61"/>
  <c r="P21" i="61"/>
  <c r="S20" i="61"/>
  <c r="Q20" i="61"/>
  <c r="W20" i="61"/>
  <c r="AQ20" i="61" s="1"/>
  <c r="T20" i="61"/>
  <c r="V20" i="61"/>
  <c r="V19" i="59"/>
  <c r="T19" i="59"/>
  <c r="W19" i="59"/>
  <c r="AQ19" i="59" s="1"/>
  <c r="Q19" i="59"/>
  <c r="S19" i="59"/>
  <c r="P20" i="59"/>
  <c r="O20" i="59"/>
  <c r="N21" i="59"/>
  <c r="W19" i="55"/>
  <c r="AQ19" i="55" s="1"/>
  <c r="AO18" i="55"/>
  <c r="N21" i="55"/>
  <c r="O20" i="55"/>
  <c r="P20" i="55"/>
  <c r="P21" i="65"/>
  <c r="N22" i="65"/>
  <c r="O21" i="65"/>
  <c r="AN17" i="56"/>
  <c r="AN22" i="64"/>
  <c r="W20" i="65"/>
  <c r="AQ20" i="65" s="1"/>
  <c r="T20" i="65"/>
  <c r="S20" i="65"/>
  <c r="V20" i="65"/>
  <c r="Q20" i="65"/>
  <c r="V19" i="62"/>
  <c r="W19" i="62"/>
  <c r="AQ19" i="62" s="1"/>
  <c r="Q19" i="62"/>
  <c r="T19" i="62"/>
  <c r="S19" i="62"/>
  <c r="AO17" i="56"/>
  <c r="AO22" i="64"/>
  <c r="AN18" i="66"/>
  <c r="O20" i="62"/>
  <c r="N21" i="62"/>
  <c r="P20" i="62"/>
  <c r="P19" i="56"/>
  <c r="N20" i="56"/>
  <c r="O19" i="56"/>
  <c r="P24" i="64"/>
  <c r="N25" i="64"/>
  <c r="O24" i="64"/>
  <c r="V23" i="64"/>
  <c r="Q23" i="64"/>
  <c r="S23" i="64"/>
  <c r="T23" i="64"/>
  <c r="W23" i="64"/>
  <c r="AQ23" i="64" s="1"/>
  <c r="AP18" i="58"/>
  <c r="AS18" i="58" s="1"/>
  <c r="AT18" i="58" s="1"/>
  <c r="S19" i="66"/>
  <c r="V19" i="66"/>
  <c r="W19" i="66"/>
  <c r="AQ19" i="66" s="1"/>
  <c r="Q19" i="66"/>
  <c r="T19" i="66"/>
  <c r="V20" i="58"/>
  <c r="T20" i="58"/>
  <c r="AO20" i="58" s="1"/>
  <c r="Q20" i="58"/>
  <c r="W20" i="58"/>
  <c r="AQ20" i="58" s="1"/>
  <c r="S20" i="58"/>
  <c r="Q23" i="60"/>
  <c r="T23" i="60"/>
  <c r="S23" i="60"/>
  <c r="W23" i="60"/>
  <c r="AQ23" i="60" s="1"/>
  <c r="V23" i="60"/>
  <c r="AP22" i="60"/>
  <c r="AS22" i="60" s="1"/>
  <c r="AT22" i="60" s="1"/>
  <c r="AO18" i="66"/>
  <c r="Q18" i="56"/>
  <c r="W18" i="56"/>
  <c r="AQ18" i="56" s="1"/>
  <c r="V18" i="56"/>
  <c r="T18" i="56"/>
  <c r="S18" i="56"/>
  <c r="O20" i="66"/>
  <c r="P20" i="66"/>
  <c r="N21" i="66"/>
  <c r="O21" i="58"/>
  <c r="N22" i="58"/>
  <c r="P21" i="58"/>
  <c r="P24" i="60"/>
  <c r="O24" i="60"/>
  <c r="N25" i="60"/>
  <c r="AN20" i="58" l="1"/>
  <c r="Q20" i="55"/>
  <c r="S20" i="55"/>
  <c r="T20" i="55"/>
  <c r="V20" i="55"/>
  <c r="AO20" i="61"/>
  <c r="AN20" i="61"/>
  <c r="AP20" i="61" s="1"/>
  <c r="AS20" i="61" s="1"/>
  <c r="AT20" i="61" s="1"/>
  <c r="AP19" i="58"/>
  <c r="AS19" i="58" s="1"/>
  <c r="AT19" i="58" s="1"/>
  <c r="AP18" i="66"/>
  <c r="AS18" i="66" s="1"/>
  <c r="AT18" i="66" s="1"/>
  <c r="W21" i="57"/>
  <c r="AQ21" i="57" s="1"/>
  <c r="V21" i="57"/>
  <c r="S21" i="57"/>
  <c r="Q21" i="57"/>
  <c r="AN21" i="57" s="1"/>
  <c r="T21" i="57"/>
  <c r="AO21" i="57" s="1"/>
  <c r="AP19" i="57"/>
  <c r="AS19" i="57" s="1"/>
  <c r="AT19" i="57" s="1"/>
  <c r="AN20" i="57"/>
  <c r="AP20" i="57" s="1"/>
  <c r="AS20" i="57" s="1"/>
  <c r="AT20" i="57" s="1"/>
  <c r="P22" i="57"/>
  <c r="O22" i="57"/>
  <c r="N23" i="57"/>
  <c r="AP18" i="55"/>
  <c r="AS18" i="55" s="1"/>
  <c r="AT18" i="55" s="1"/>
  <c r="AN20" i="65"/>
  <c r="AP19" i="65"/>
  <c r="AS19" i="65" s="1"/>
  <c r="AT19" i="65" s="1"/>
  <c r="AP22" i="64"/>
  <c r="AS22" i="64" s="1"/>
  <c r="AT22" i="64" s="1"/>
  <c r="AP17" i="56"/>
  <c r="AS17" i="56" s="1"/>
  <c r="AT17" i="56" s="1"/>
  <c r="AP18" i="63"/>
  <c r="AS18" i="63" s="1"/>
  <c r="AT18" i="63" s="1"/>
  <c r="AO23" i="60"/>
  <c r="AN19" i="66"/>
  <c r="AO23" i="64"/>
  <c r="AN23" i="64"/>
  <c r="AO19" i="62"/>
  <c r="AN19" i="59"/>
  <c r="AO19" i="59"/>
  <c r="AO19" i="63"/>
  <c r="AP19" i="63" s="1"/>
  <c r="AS19" i="63" s="1"/>
  <c r="AT19" i="63" s="1"/>
  <c r="N22" i="63"/>
  <c r="P21" i="63"/>
  <c r="O21" i="63"/>
  <c r="S20" i="63"/>
  <c r="V20" i="63"/>
  <c r="Q20" i="63"/>
  <c r="AN20" i="63" s="1"/>
  <c r="W20" i="63"/>
  <c r="AQ20" i="63" s="1"/>
  <c r="T20" i="63"/>
  <c r="AN19" i="62"/>
  <c r="AP19" i="62" s="1"/>
  <c r="AS19" i="62" s="1"/>
  <c r="AT19" i="62" s="1"/>
  <c r="N23" i="61"/>
  <c r="P22" i="61"/>
  <c r="O22" i="61"/>
  <c r="S21" i="61"/>
  <c r="W21" i="61"/>
  <c r="AQ21" i="61" s="1"/>
  <c r="T21" i="61"/>
  <c r="Q21" i="61"/>
  <c r="V21" i="61"/>
  <c r="AN23" i="60"/>
  <c r="P21" i="59"/>
  <c r="N22" i="59"/>
  <c r="O21" i="59"/>
  <c r="S20" i="59"/>
  <c r="W20" i="59"/>
  <c r="AQ20" i="59" s="1"/>
  <c r="T20" i="59"/>
  <c r="V20" i="59"/>
  <c r="Q20" i="59"/>
  <c r="AN20" i="59" s="1"/>
  <c r="AN19" i="55"/>
  <c r="AO19" i="55"/>
  <c r="AO20" i="55"/>
  <c r="W20" i="55"/>
  <c r="AQ20" i="55" s="1"/>
  <c r="AN20" i="55"/>
  <c r="AP20" i="55" s="1"/>
  <c r="O21" i="55"/>
  <c r="P21" i="55"/>
  <c r="N22" i="55"/>
  <c r="AO20" i="65"/>
  <c r="P22" i="65"/>
  <c r="O22" i="65"/>
  <c r="N23" i="65"/>
  <c r="S21" i="65"/>
  <c r="T21" i="65"/>
  <c r="Q21" i="65"/>
  <c r="AN21" i="65" s="1"/>
  <c r="V21" i="65"/>
  <c r="W21" i="65"/>
  <c r="AQ21" i="65" s="1"/>
  <c r="Q21" i="58"/>
  <c r="S21" i="58"/>
  <c r="T21" i="58"/>
  <c r="V21" i="58"/>
  <c r="W21" i="58"/>
  <c r="AQ21" i="58" s="1"/>
  <c r="N26" i="60"/>
  <c r="O25" i="60"/>
  <c r="P25" i="60"/>
  <c r="S24" i="60"/>
  <c r="V24" i="60"/>
  <c r="W24" i="60"/>
  <c r="AQ24" i="60" s="1"/>
  <c r="Q24" i="60"/>
  <c r="T24" i="60"/>
  <c r="O22" i="58"/>
  <c r="N23" i="58"/>
  <c r="P22" i="58"/>
  <c r="N22" i="66"/>
  <c r="P21" i="66"/>
  <c r="O21" i="66"/>
  <c r="AO18" i="56"/>
  <c r="AP20" i="58"/>
  <c r="AS20" i="58" s="1"/>
  <c r="AT20" i="58" s="1"/>
  <c r="AO19" i="66"/>
  <c r="P25" i="64"/>
  <c r="N26" i="64"/>
  <c r="O25" i="64"/>
  <c r="S19" i="56"/>
  <c r="T19" i="56"/>
  <c r="W19" i="56"/>
  <c r="AQ19" i="56" s="1"/>
  <c r="V19" i="56"/>
  <c r="Q19" i="56"/>
  <c r="AN19" i="56" s="1"/>
  <c r="N22" i="62"/>
  <c r="O21" i="62"/>
  <c r="P21" i="62"/>
  <c r="W20" i="66"/>
  <c r="AQ20" i="66" s="1"/>
  <c r="Q20" i="66"/>
  <c r="S20" i="66"/>
  <c r="T20" i="66"/>
  <c r="V20" i="66"/>
  <c r="AN18" i="56"/>
  <c r="T24" i="64"/>
  <c r="V24" i="64"/>
  <c r="W24" i="64"/>
  <c r="AQ24" i="64" s="1"/>
  <c r="Q24" i="64"/>
  <c r="S24" i="64"/>
  <c r="P20" i="56"/>
  <c r="O20" i="56"/>
  <c r="N21" i="56"/>
  <c r="V20" i="62"/>
  <c r="W20" i="62"/>
  <c r="AQ20" i="62" s="1"/>
  <c r="Q20" i="62"/>
  <c r="T20" i="62"/>
  <c r="S20" i="62"/>
  <c r="Q21" i="55" l="1"/>
  <c r="S21" i="55"/>
  <c r="T21" i="55"/>
  <c r="V21" i="55"/>
  <c r="AP19" i="66"/>
  <c r="AS19" i="66" s="1"/>
  <c r="AT19" i="66" s="1"/>
  <c r="AP20" i="65"/>
  <c r="AS20" i="65" s="1"/>
  <c r="AT20" i="65" s="1"/>
  <c r="AO21" i="58"/>
  <c r="AN21" i="58"/>
  <c r="P23" i="57"/>
  <c r="N24" i="57"/>
  <c r="O23" i="57"/>
  <c r="T22" i="57"/>
  <c r="W22" i="57"/>
  <c r="AQ22" i="57" s="1"/>
  <c r="Q22" i="57"/>
  <c r="V22" i="57"/>
  <c r="S22" i="57"/>
  <c r="AP21" i="57"/>
  <c r="AS21" i="57" s="1"/>
  <c r="AT21" i="57" s="1"/>
  <c r="AO19" i="56"/>
  <c r="AP23" i="60"/>
  <c r="AS23" i="60" s="1"/>
  <c r="AT23" i="60" s="1"/>
  <c r="AP19" i="59"/>
  <c r="AS19" i="59" s="1"/>
  <c r="AT19" i="59" s="1"/>
  <c r="AO20" i="63"/>
  <c r="AP20" i="63" s="1"/>
  <c r="AS20" i="63" s="1"/>
  <c r="AT20" i="63" s="1"/>
  <c r="AS20" i="55"/>
  <c r="AT20" i="55" s="1"/>
  <c r="AN21" i="61"/>
  <c r="AP23" i="64"/>
  <c r="AS23" i="64" s="1"/>
  <c r="AT23" i="64" s="1"/>
  <c r="AO20" i="66"/>
  <c r="AN20" i="66"/>
  <c r="AO24" i="64"/>
  <c r="N23" i="63"/>
  <c r="P22" i="63"/>
  <c r="O22" i="63"/>
  <c r="V21" i="63"/>
  <c r="T21" i="63"/>
  <c r="AO21" i="63" s="1"/>
  <c r="Q21" i="63"/>
  <c r="S21" i="63"/>
  <c r="W21" i="63"/>
  <c r="AQ21" i="63" s="1"/>
  <c r="AO21" i="61"/>
  <c r="T22" i="61"/>
  <c r="V22" i="61"/>
  <c r="Q22" i="61"/>
  <c r="W22" i="61"/>
  <c r="AQ22" i="61" s="1"/>
  <c r="S22" i="61"/>
  <c r="P23" i="61"/>
  <c r="O23" i="61"/>
  <c r="N24" i="61"/>
  <c r="AO20" i="59"/>
  <c r="AP20" i="59" s="1"/>
  <c r="AS20" i="59" s="1"/>
  <c r="AT20" i="59" s="1"/>
  <c r="P22" i="59"/>
  <c r="O22" i="59"/>
  <c r="N23" i="59"/>
  <c r="V21" i="59"/>
  <c r="Q21" i="59"/>
  <c r="W21" i="59"/>
  <c r="AQ21" i="59" s="1"/>
  <c r="S21" i="59"/>
  <c r="T21" i="59"/>
  <c r="AO21" i="59" s="1"/>
  <c r="AP19" i="56"/>
  <c r="AS19" i="56" s="1"/>
  <c r="AT19" i="56" s="1"/>
  <c r="P22" i="55"/>
  <c r="N23" i="55"/>
  <c r="O22" i="55"/>
  <c r="AP19" i="55"/>
  <c r="AS19" i="55" s="1"/>
  <c r="AT19" i="55" s="1"/>
  <c r="W21" i="55"/>
  <c r="AQ21" i="55" s="1"/>
  <c r="AO20" i="62"/>
  <c r="AN24" i="60"/>
  <c r="AO21" i="65"/>
  <c r="AP21" i="65" s="1"/>
  <c r="AS21" i="65" s="1"/>
  <c r="AT21" i="65" s="1"/>
  <c r="N24" i="65"/>
  <c r="O23" i="65"/>
  <c r="P23" i="65"/>
  <c r="V22" i="65"/>
  <c r="T22" i="65"/>
  <c r="AO22" i="65" s="1"/>
  <c r="W22" i="65"/>
  <c r="AQ22" i="65" s="1"/>
  <c r="Q22" i="65"/>
  <c r="S22" i="65"/>
  <c r="O22" i="62"/>
  <c r="N23" i="62"/>
  <c r="P22" i="62"/>
  <c r="V21" i="66"/>
  <c r="T21" i="66"/>
  <c r="Q21" i="66"/>
  <c r="S21" i="66"/>
  <c r="W21" i="66"/>
  <c r="AQ21" i="66" s="1"/>
  <c r="Q22" i="58"/>
  <c r="S22" i="58"/>
  <c r="W22" i="58"/>
  <c r="AQ22" i="58" s="1"/>
  <c r="V22" i="58"/>
  <c r="T22" i="58"/>
  <c r="T25" i="60"/>
  <c r="S25" i="60"/>
  <c r="W25" i="60"/>
  <c r="AQ25" i="60" s="1"/>
  <c r="Q25" i="60"/>
  <c r="AN25" i="60" s="1"/>
  <c r="V25" i="60"/>
  <c r="P26" i="60"/>
  <c r="O26" i="60"/>
  <c r="S30" i="60"/>
  <c r="V21" i="62"/>
  <c r="T21" i="62"/>
  <c r="W21" i="62"/>
  <c r="AQ21" i="62" s="1"/>
  <c r="S21" i="62"/>
  <c r="Q21" i="62"/>
  <c r="T25" i="64"/>
  <c r="Q25" i="64"/>
  <c r="S25" i="64"/>
  <c r="V25" i="64"/>
  <c r="W25" i="64"/>
  <c r="AQ25" i="64" s="1"/>
  <c r="AN20" i="62"/>
  <c r="N22" i="56"/>
  <c r="O21" i="56"/>
  <c r="P21" i="56"/>
  <c r="S20" i="56"/>
  <c r="V20" i="56"/>
  <c r="Q20" i="56"/>
  <c r="T20" i="56"/>
  <c r="W20" i="56"/>
  <c r="AQ20" i="56" s="1"/>
  <c r="AN24" i="64"/>
  <c r="AP24" i="64" s="1"/>
  <c r="AS24" i="64" s="1"/>
  <c r="AT24" i="64" s="1"/>
  <c r="N27" i="64"/>
  <c r="P26" i="64"/>
  <c r="O26" i="64"/>
  <c r="AP18" i="56"/>
  <c r="AS18" i="56" s="1"/>
  <c r="AT18" i="56" s="1"/>
  <c r="N23" i="66"/>
  <c r="O22" i="66"/>
  <c r="P22" i="66"/>
  <c r="P23" i="58"/>
  <c r="N24" i="58"/>
  <c r="O23" i="58"/>
  <c r="AO24" i="60"/>
  <c r="AP24" i="60" s="1"/>
  <c r="AS24" i="60" s="1"/>
  <c r="AT24" i="60" s="1"/>
  <c r="AN22" i="65" l="1"/>
  <c r="AO25" i="64"/>
  <c r="AN21" i="63"/>
  <c r="AN22" i="57"/>
  <c r="AO22" i="57"/>
  <c r="Q22" i="55"/>
  <c r="S22" i="55"/>
  <c r="T22" i="55"/>
  <c r="V22" i="55"/>
  <c r="AN20" i="56"/>
  <c r="AP21" i="61"/>
  <c r="AS21" i="61" s="1"/>
  <c r="AT21" i="61" s="1"/>
  <c r="AN21" i="55"/>
  <c r="AP21" i="58"/>
  <c r="AS21" i="58" s="1"/>
  <c r="AT21" i="58" s="1"/>
  <c r="AP22" i="57"/>
  <c r="AS22" i="57" s="1"/>
  <c r="AT22" i="57" s="1"/>
  <c r="P24" i="57"/>
  <c r="O24" i="57"/>
  <c r="N25" i="57"/>
  <c r="S23" i="57"/>
  <c r="Q23" i="57"/>
  <c r="AN23" i="57" s="1"/>
  <c r="V23" i="57"/>
  <c r="W23" i="57"/>
  <c r="AQ23" i="57" s="1"/>
  <c r="T23" i="57"/>
  <c r="AO23" i="57" s="1"/>
  <c r="AO21" i="55"/>
  <c r="AO20" i="56"/>
  <c r="AP21" i="63"/>
  <c r="AS21" i="63" s="1"/>
  <c r="AT21" i="63" s="1"/>
  <c r="AP20" i="62"/>
  <c r="AS20" i="62" s="1"/>
  <c r="AT20" i="62" s="1"/>
  <c r="AO21" i="66"/>
  <c r="AP20" i="66"/>
  <c r="AS20" i="66" s="1"/>
  <c r="AT20" i="66" s="1"/>
  <c r="V22" i="63"/>
  <c r="W22" i="63"/>
  <c r="AQ22" i="63" s="1"/>
  <c r="S22" i="63"/>
  <c r="Q22" i="63"/>
  <c r="T22" i="63"/>
  <c r="AO22" i="63" s="1"/>
  <c r="P23" i="63"/>
  <c r="N24" i="63"/>
  <c r="O23" i="63"/>
  <c r="AO21" i="62"/>
  <c r="AN22" i="61"/>
  <c r="AO22" i="61"/>
  <c r="N25" i="61"/>
  <c r="P24" i="61"/>
  <c r="O24" i="61"/>
  <c r="S23" i="61"/>
  <c r="Q23" i="61"/>
  <c r="V23" i="61"/>
  <c r="T23" i="61"/>
  <c r="W23" i="61"/>
  <c r="AQ23" i="61" s="1"/>
  <c r="AN21" i="59"/>
  <c r="AP21" i="59" s="1"/>
  <c r="AS21" i="59" s="1"/>
  <c r="AT21" i="59" s="1"/>
  <c r="O23" i="59"/>
  <c r="P23" i="59"/>
  <c r="N24" i="59"/>
  <c r="Q22" i="59"/>
  <c r="W22" i="59"/>
  <c r="AQ22" i="59" s="1"/>
  <c r="S22" i="59"/>
  <c r="T22" i="59"/>
  <c r="V22" i="59"/>
  <c r="AO22" i="58"/>
  <c r="AN22" i="58"/>
  <c r="AP21" i="55"/>
  <c r="AS21" i="55" s="1"/>
  <c r="AT21" i="55" s="1"/>
  <c r="P23" i="55"/>
  <c r="N24" i="55"/>
  <c r="O23" i="55"/>
  <c r="W22" i="55"/>
  <c r="AQ22" i="55" s="1"/>
  <c r="AP22" i="65"/>
  <c r="AS22" i="65" s="1"/>
  <c r="AT22" i="65" s="1"/>
  <c r="T23" i="65"/>
  <c r="V23" i="65"/>
  <c r="S23" i="65"/>
  <c r="Q23" i="65"/>
  <c r="W23" i="65"/>
  <c r="AQ23" i="65" s="1"/>
  <c r="P24" i="65"/>
  <c r="S30" i="65"/>
  <c r="O24" i="65"/>
  <c r="N25" i="58"/>
  <c r="O24" i="58"/>
  <c r="P24" i="58"/>
  <c r="O27" i="64"/>
  <c r="P27" i="64"/>
  <c r="S30" i="64"/>
  <c r="S26" i="60"/>
  <c r="T26" i="60"/>
  <c r="W26" i="60"/>
  <c r="AQ26" i="60" s="1"/>
  <c r="V26" i="60"/>
  <c r="Q26" i="60"/>
  <c r="AN26" i="60" s="1"/>
  <c r="O23" i="62"/>
  <c r="P23" i="62"/>
  <c r="N24" i="62"/>
  <c r="Q22" i="66"/>
  <c r="T22" i="66"/>
  <c r="W22" i="66"/>
  <c r="AQ22" i="66" s="1"/>
  <c r="V22" i="66"/>
  <c r="S22" i="66"/>
  <c r="P23" i="66"/>
  <c r="N24" i="66"/>
  <c r="O23" i="66"/>
  <c r="V23" i="58"/>
  <c r="T23" i="58"/>
  <c r="Q23" i="58"/>
  <c r="W23" i="58"/>
  <c r="AQ23" i="58" s="1"/>
  <c r="S23" i="58"/>
  <c r="Q26" i="64"/>
  <c r="W26" i="64"/>
  <c r="AQ26" i="64" s="1"/>
  <c r="V26" i="64"/>
  <c r="T26" i="64"/>
  <c r="S26" i="64"/>
  <c r="AP20" i="56"/>
  <c r="AS20" i="56" s="1"/>
  <c r="AT20" i="56" s="1"/>
  <c r="Q21" i="56"/>
  <c r="W21" i="56"/>
  <c r="AQ21" i="56" s="1"/>
  <c r="T21" i="56"/>
  <c r="S21" i="56"/>
  <c r="V21" i="56"/>
  <c r="P22" i="56"/>
  <c r="N23" i="56"/>
  <c r="O22" i="56"/>
  <c r="AN25" i="64"/>
  <c r="AP25" i="64" s="1"/>
  <c r="AS25" i="64" s="1"/>
  <c r="AT25" i="64" s="1"/>
  <c r="AN21" i="62"/>
  <c r="AP21" i="62" s="1"/>
  <c r="AS21" i="62" s="1"/>
  <c r="AT21" i="62" s="1"/>
  <c r="AO25" i="60"/>
  <c r="AP25" i="60" s="1"/>
  <c r="AS25" i="60" s="1"/>
  <c r="AT25" i="60" s="1"/>
  <c r="AN21" i="66"/>
  <c r="AP21" i="66" s="1"/>
  <c r="AS21" i="66" s="1"/>
  <c r="AT21" i="66" s="1"/>
  <c r="W22" i="62"/>
  <c r="AQ22" i="62" s="1"/>
  <c r="Q22" i="62"/>
  <c r="T22" i="62"/>
  <c r="V22" i="62"/>
  <c r="S22" i="62"/>
  <c r="Q23" i="55" l="1"/>
  <c r="S23" i="55"/>
  <c r="T23" i="55"/>
  <c r="V23" i="55"/>
  <c r="AO26" i="64"/>
  <c r="AN23" i="65"/>
  <c r="AO23" i="65"/>
  <c r="AN26" i="64"/>
  <c r="AP26" i="64" s="1"/>
  <c r="AS26" i="64" s="1"/>
  <c r="AT26" i="64" s="1"/>
  <c r="AN22" i="63"/>
  <c r="O25" i="57"/>
  <c r="P25" i="57"/>
  <c r="N26" i="57"/>
  <c r="S30" i="57"/>
  <c r="W24" i="57"/>
  <c r="AQ24" i="57" s="1"/>
  <c r="T24" i="57"/>
  <c r="V24" i="57"/>
  <c r="S24" i="57"/>
  <c r="Q24" i="57"/>
  <c r="AP23" i="57"/>
  <c r="AS23" i="57" s="1"/>
  <c r="AT23" i="57" s="1"/>
  <c r="AO23" i="58"/>
  <c r="AO23" i="61"/>
  <c r="AN23" i="61"/>
  <c r="AN22" i="62"/>
  <c r="AP22" i="61"/>
  <c r="AS22" i="61" s="1"/>
  <c r="AT22" i="61" s="1"/>
  <c r="T23" i="63"/>
  <c r="Q23" i="63"/>
  <c r="S23" i="63"/>
  <c r="V23" i="63"/>
  <c r="W23" i="63"/>
  <c r="AQ23" i="63" s="1"/>
  <c r="N25" i="63"/>
  <c r="P24" i="63"/>
  <c r="Q24" i="63" s="1"/>
  <c r="O24" i="63"/>
  <c r="AP22" i="63"/>
  <c r="AS22" i="63" s="1"/>
  <c r="AT22" i="63" s="1"/>
  <c r="Q24" i="61"/>
  <c r="W24" i="61"/>
  <c r="AQ24" i="61" s="1"/>
  <c r="V24" i="61"/>
  <c r="T24" i="61"/>
  <c r="S24" i="61"/>
  <c r="N26" i="61"/>
  <c r="P25" i="61"/>
  <c r="O25" i="61"/>
  <c r="AO22" i="59"/>
  <c r="O24" i="59"/>
  <c r="N25" i="59"/>
  <c r="P24" i="59"/>
  <c r="AN22" i="59"/>
  <c r="Q23" i="59"/>
  <c r="S23" i="59"/>
  <c r="V23" i="59"/>
  <c r="W23" i="59"/>
  <c r="AQ23" i="59" s="1"/>
  <c r="T23" i="59"/>
  <c r="AO23" i="59" s="1"/>
  <c r="AP22" i="58"/>
  <c r="AS22" i="58" s="1"/>
  <c r="AT22" i="58" s="1"/>
  <c r="AN21" i="56"/>
  <c r="W23" i="55"/>
  <c r="AQ23" i="55" s="1"/>
  <c r="AO23" i="55"/>
  <c r="AN22" i="55"/>
  <c r="AO22" i="55"/>
  <c r="P24" i="55"/>
  <c r="O24" i="55"/>
  <c r="N25" i="55"/>
  <c r="V24" i="65"/>
  <c r="W24" i="65"/>
  <c r="AQ24" i="65" s="1"/>
  <c r="S24" i="65"/>
  <c r="Q24" i="65"/>
  <c r="T24" i="65"/>
  <c r="AO24" i="65" s="1"/>
  <c r="AP23" i="65"/>
  <c r="AS23" i="65" s="1"/>
  <c r="AT23" i="65" s="1"/>
  <c r="V23" i="66"/>
  <c r="Q23" i="66"/>
  <c r="T23" i="66"/>
  <c r="AO23" i="66" s="1"/>
  <c r="W23" i="66"/>
  <c r="AQ23" i="66" s="1"/>
  <c r="S23" i="66"/>
  <c r="AO22" i="66"/>
  <c r="O24" i="62"/>
  <c r="N25" i="62"/>
  <c r="P24" i="62"/>
  <c r="N24" i="56"/>
  <c r="O23" i="56"/>
  <c r="P23" i="56"/>
  <c r="AO21" i="56"/>
  <c r="AO22" i="62"/>
  <c r="AP22" i="62" s="1"/>
  <c r="AS22" i="62" s="1"/>
  <c r="AT22" i="62" s="1"/>
  <c r="T22" i="56"/>
  <c r="S22" i="56"/>
  <c r="W22" i="56"/>
  <c r="AQ22" i="56" s="1"/>
  <c r="V22" i="56"/>
  <c r="Q22" i="56"/>
  <c r="AN23" i="58"/>
  <c r="N25" i="66"/>
  <c r="P24" i="66"/>
  <c r="O24" i="66"/>
  <c r="AN22" i="66"/>
  <c r="S23" i="62"/>
  <c r="V23" i="62"/>
  <c r="T23" i="62"/>
  <c r="AO23" i="62" s="1"/>
  <c r="Q23" i="62"/>
  <c r="W23" i="62"/>
  <c r="AQ23" i="62" s="1"/>
  <c r="AO26" i="60"/>
  <c r="AP26" i="60" s="1"/>
  <c r="AS26" i="60" s="1"/>
  <c r="AT26" i="60" s="1"/>
  <c r="X30" i="60" s="1"/>
  <c r="X31" i="60" s="1"/>
  <c r="S27" i="64"/>
  <c r="W27" i="64"/>
  <c r="AQ27" i="64" s="1"/>
  <c r="Q27" i="64"/>
  <c r="T27" i="64"/>
  <c r="V27" i="64"/>
  <c r="V24" i="58"/>
  <c r="W24" i="58"/>
  <c r="AQ24" i="58" s="1"/>
  <c r="T24" i="58"/>
  <c r="AO24" i="58" s="1"/>
  <c r="Q24" i="58"/>
  <c r="S24" i="58"/>
  <c r="N26" i="58"/>
  <c r="P25" i="58"/>
  <c r="O25" i="58"/>
  <c r="Q24" i="55" l="1"/>
  <c r="S24" i="55"/>
  <c r="T24" i="55"/>
  <c r="V24" i="55"/>
  <c r="AP23" i="58"/>
  <c r="AS23" i="58" s="1"/>
  <c r="AT23" i="58" s="1"/>
  <c r="AP21" i="56"/>
  <c r="AS21" i="56" s="1"/>
  <c r="AT21" i="56" s="1"/>
  <c r="AN23" i="66"/>
  <c r="AP23" i="66" s="1"/>
  <c r="AS23" i="66" s="1"/>
  <c r="AT23" i="66" s="1"/>
  <c r="AO24" i="57"/>
  <c r="T25" i="57"/>
  <c r="S25" i="57"/>
  <c r="Q25" i="57"/>
  <c r="V25" i="57"/>
  <c r="W25" i="57"/>
  <c r="AQ25" i="57" s="1"/>
  <c r="AN24" i="57"/>
  <c r="AP24" i="57" s="1"/>
  <c r="AS24" i="57" s="1"/>
  <c r="AT24" i="57" s="1"/>
  <c r="O26" i="57"/>
  <c r="P26" i="57"/>
  <c r="AN27" i="64"/>
  <c r="AP23" i="61"/>
  <c r="AS23" i="61" s="1"/>
  <c r="AT23" i="61" s="1"/>
  <c r="AO24" i="61"/>
  <c r="AP22" i="55"/>
  <c r="AS22" i="55" s="1"/>
  <c r="AT22" i="55" s="1"/>
  <c r="AN24" i="65"/>
  <c r="AN23" i="63"/>
  <c r="AP24" i="65"/>
  <c r="AS24" i="65" s="1"/>
  <c r="AT24" i="65" s="1"/>
  <c r="X30" i="65" s="1"/>
  <c r="X31" i="65" s="1"/>
  <c r="AO27" i="64"/>
  <c r="AP27" i="64" s="1"/>
  <c r="AS27" i="64" s="1"/>
  <c r="AT27" i="64" s="1"/>
  <c r="X30" i="64" s="1"/>
  <c r="X31" i="64" s="1"/>
  <c r="P25" i="63"/>
  <c r="O25" i="63"/>
  <c r="N26" i="63"/>
  <c r="W24" i="63"/>
  <c r="AQ24" i="63" s="1"/>
  <c r="S24" i="63"/>
  <c r="T24" i="63"/>
  <c r="V24" i="63"/>
  <c r="AO23" i="63"/>
  <c r="O26" i="61"/>
  <c r="P26" i="61"/>
  <c r="N27" i="61"/>
  <c r="S30" i="61" s="1"/>
  <c r="S25" i="61"/>
  <c r="V25" i="61"/>
  <c r="Q25" i="61"/>
  <c r="AN25" i="61" s="1"/>
  <c r="T25" i="61"/>
  <c r="AO25" i="61" s="1"/>
  <c r="W25" i="61"/>
  <c r="AQ25" i="61" s="1"/>
  <c r="AN24" i="61"/>
  <c r="AP24" i="61" s="1"/>
  <c r="AS24" i="61" s="1"/>
  <c r="AT24" i="61" s="1"/>
  <c r="AN23" i="59"/>
  <c r="AP23" i="59" s="1"/>
  <c r="AS23" i="59" s="1"/>
  <c r="AT23" i="59" s="1"/>
  <c r="S24" i="59"/>
  <c r="Q24" i="59"/>
  <c r="AN24" i="59" s="1"/>
  <c r="W24" i="59"/>
  <c r="AQ24" i="59" s="1"/>
  <c r="T24" i="59"/>
  <c r="V24" i="59"/>
  <c r="O25" i="59"/>
  <c r="P25" i="59"/>
  <c r="N26" i="59"/>
  <c r="AP22" i="59"/>
  <c r="AS22" i="59" s="1"/>
  <c r="AT22" i="59" s="1"/>
  <c r="AN24" i="58"/>
  <c r="AN22" i="56"/>
  <c r="O25" i="55"/>
  <c r="P25" i="55"/>
  <c r="N26" i="55"/>
  <c r="W24" i="55"/>
  <c r="AQ24" i="55" s="1"/>
  <c r="AN23" i="55"/>
  <c r="AP23" i="55" s="1"/>
  <c r="AS23" i="55" s="1"/>
  <c r="AT23" i="55" s="1"/>
  <c r="V25" i="58"/>
  <c r="S25" i="58"/>
  <c r="W25" i="58"/>
  <c r="AQ25" i="58" s="1"/>
  <c r="T25" i="58"/>
  <c r="Q25" i="58"/>
  <c r="AP24" i="58"/>
  <c r="AS24" i="58" s="1"/>
  <c r="AT24" i="58" s="1"/>
  <c r="AN23" i="62"/>
  <c r="AP23" i="62" s="1"/>
  <c r="AS23" i="62" s="1"/>
  <c r="AT23" i="62" s="1"/>
  <c r="V24" i="66"/>
  <c r="W24" i="66"/>
  <c r="AQ24" i="66" s="1"/>
  <c r="T24" i="66"/>
  <c r="AO24" i="66" s="1"/>
  <c r="S24" i="66"/>
  <c r="Q24" i="66"/>
  <c r="N26" i="62"/>
  <c r="O25" i="62"/>
  <c r="P25" i="62"/>
  <c r="AP22" i="66"/>
  <c r="AS22" i="66" s="1"/>
  <c r="AT22" i="66" s="1"/>
  <c r="O26" i="58"/>
  <c r="N27" i="58"/>
  <c r="P26" i="58"/>
  <c r="P25" i="66"/>
  <c r="O25" i="66"/>
  <c r="N26" i="66"/>
  <c r="AO22" i="56"/>
  <c r="Q23" i="56"/>
  <c r="V23" i="56"/>
  <c r="W23" i="56"/>
  <c r="AQ23" i="56" s="1"/>
  <c r="S23" i="56"/>
  <c r="T23" i="56"/>
  <c r="P24" i="56"/>
  <c r="O24" i="56"/>
  <c r="N25" i="56"/>
  <c r="Q24" i="62"/>
  <c r="T24" i="62"/>
  <c r="W24" i="62"/>
  <c r="AQ24" i="62" s="1"/>
  <c r="S24" i="62"/>
  <c r="V24" i="62"/>
  <c r="AO24" i="59" l="1"/>
  <c r="AP24" i="59" s="1"/>
  <c r="Q25" i="55"/>
  <c r="S25" i="55"/>
  <c r="T25" i="55"/>
  <c r="V25" i="55"/>
  <c r="AO24" i="62"/>
  <c r="AN25" i="57"/>
  <c r="AO25" i="57"/>
  <c r="AN24" i="62"/>
  <c r="AP24" i="62" s="1"/>
  <c r="AS24" i="62" s="1"/>
  <c r="AT24" i="62" s="1"/>
  <c r="Q26" i="57"/>
  <c r="S26" i="57"/>
  <c r="W26" i="57"/>
  <c r="AQ26" i="57" s="1"/>
  <c r="T26" i="57"/>
  <c r="V26" i="57"/>
  <c r="AP23" i="63"/>
  <c r="AS23" i="63" s="1"/>
  <c r="AT23" i="63" s="1"/>
  <c r="AN24" i="55"/>
  <c r="AO23" i="56"/>
  <c r="AN23" i="56"/>
  <c r="AP22" i="56"/>
  <c r="AS22" i="56" s="1"/>
  <c r="AT22" i="56" s="1"/>
  <c r="AN24" i="66"/>
  <c r="AP24" i="66" s="1"/>
  <c r="AS24" i="66" s="1"/>
  <c r="AT24" i="66" s="1"/>
  <c r="AN25" i="58"/>
  <c r="AS24" i="59"/>
  <c r="AT24" i="59" s="1"/>
  <c r="AN24" i="63"/>
  <c r="AO24" i="63"/>
  <c r="N27" i="63"/>
  <c r="P26" i="63"/>
  <c r="O26" i="63"/>
  <c r="S30" i="63"/>
  <c r="Q25" i="63"/>
  <c r="V25" i="63"/>
  <c r="S25" i="63"/>
  <c r="T25" i="63"/>
  <c r="AO25" i="63" s="1"/>
  <c r="W25" i="63"/>
  <c r="AQ25" i="63" s="1"/>
  <c r="T26" i="61"/>
  <c r="W26" i="61"/>
  <c r="AQ26" i="61" s="1"/>
  <c r="V26" i="61"/>
  <c r="Q26" i="61"/>
  <c r="S26" i="61"/>
  <c r="AP25" i="61"/>
  <c r="AS25" i="61" s="1"/>
  <c r="AT25" i="61" s="1"/>
  <c r="O27" i="61"/>
  <c r="P27" i="61"/>
  <c r="P26" i="59"/>
  <c r="O26" i="59"/>
  <c r="N27" i="59"/>
  <c r="T25" i="59"/>
  <c r="V25" i="59"/>
  <c r="W25" i="59"/>
  <c r="AQ25" i="59" s="1"/>
  <c r="S25" i="59"/>
  <c r="Q25" i="59"/>
  <c r="AO24" i="55"/>
  <c r="AP24" i="55" s="1"/>
  <c r="AS24" i="55" s="1"/>
  <c r="AT24" i="55" s="1"/>
  <c r="P26" i="55"/>
  <c r="O26" i="55"/>
  <c r="S30" i="55"/>
  <c r="W25" i="55"/>
  <c r="AQ25" i="55" s="1"/>
  <c r="AO25" i="58"/>
  <c r="AP25" i="58" s="1"/>
  <c r="AS25" i="58" s="1"/>
  <c r="AT25" i="58" s="1"/>
  <c r="O25" i="56"/>
  <c r="N26" i="56"/>
  <c r="P25" i="56"/>
  <c r="W25" i="56" s="1"/>
  <c r="V24" i="56"/>
  <c r="T24" i="56"/>
  <c r="Q24" i="56"/>
  <c r="W24" i="56"/>
  <c r="AQ24" i="56" s="1"/>
  <c r="S24" i="56"/>
  <c r="P26" i="66"/>
  <c r="O26" i="66"/>
  <c r="N27" i="66"/>
  <c r="W25" i="66"/>
  <c r="AQ25" i="66" s="1"/>
  <c r="S25" i="66"/>
  <c r="Q25" i="66"/>
  <c r="T25" i="66"/>
  <c r="V25" i="66"/>
  <c r="T26" i="58"/>
  <c r="W26" i="58"/>
  <c r="AQ26" i="58" s="1"/>
  <c r="V26" i="58"/>
  <c r="Q26" i="58"/>
  <c r="S26" i="58"/>
  <c r="W25" i="62"/>
  <c r="AQ25" i="62" s="1"/>
  <c r="S25" i="62"/>
  <c r="Q25" i="62"/>
  <c r="V25" i="62"/>
  <c r="T25" i="62"/>
  <c r="O26" i="62"/>
  <c r="P26" i="62"/>
  <c r="S30" i="62"/>
  <c r="P27" i="58"/>
  <c r="O27" i="58"/>
  <c r="S30" i="58"/>
  <c r="AN26" i="61" l="1"/>
  <c r="AO26" i="61"/>
  <c r="AP25" i="57"/>
  <c r="AS25" i="57" s="1"/>
  <c r="AT25" i="57" s="1"/>
  <c r="AN25" i="59"/>
  <c r="AO26" i="57"/>
  <c r="AO25" i="59"/>
  <c r="AN26" i="57"/>
  <c r="AP24" i="63"/>
  <c r="AS24" i="63" s="1"/>
  <c r="AT24" i="63" s="1"/>
  <c r="AP26" i="61"/>
  <c r="AS26" i="61" s="1"/>
  <c r="AT26" i="61" s="1"/>
  <c r="AP23" i="56"/>
  <c r="AS23" i="56" s="1"/>
  <c r="AT23" i="56" s="1"/>
  <c r="AN26" i="58"/>
  <c r="AN25" i="66"/>
  <c r="AN25" i="55"/>
  <c r="AO25" i="55"/>
  <c r="AN25" i="63"/>
  <c r="AP25" i="63" s="1"/>
  <c r="AS25" i="63" s="1"/>
  <c r="AT25" i="63" s="1"/>
  <c r="P27" i="63"/>
  <c r="O27" i="63"/>
  <c r="Q26" i="63"/>
  <c r="W26" i="63"/>
  <c r="AQ26" i="63" s="1"/>
  <c r="V26" i="63"/>
  <c r="S26" i="63"/>
  <c r="T26" i="63"/>
  <c r="AO26" i="63" s="1"/>
  <c r="AO25" i="62"/>
  <c r="AN25" i="62"/>
  <c r="T27" i="61"/>
  <c r="W27" i="61"/>
  <c r="AQ27" i="61" s="1"/>
  <c r="S27" i="61"/>
  <c r="V27" i="61"/>
  <c r="Q27" i="61"/>
  <c r="AN27" i="61" s="1"/>
  <c r="AP25" i="59"/>
  <c r="AS25" i="59" s="1"/>
  <c r="AT25" i="59" s="1"/>
  <c r="O27" i="59"/>
  <c r="P27" i="59"/>
  <c r="S30" i="59"/>
  <c r="T26" i="59"/>
  <c r="Q26" i="59"/>
  <c r="V26" i="59"/>
  <c r="S26" i="59"/>
  <c r="W26" i="59"/>
  <c r="AQ26" i="59" s="1"/>
  <c r="V26" i="55"/>
  <c r="T26" i="55"/>
  <c r="S26" i="55"/>
  <c r="Q26" i="55"/>
  <c r="W26" i="55"/>
  <c r="AQ26" i="55" s="1"/>
  <c r="AO24" i="56"/>
  <c r="S25" i="56"/>
  <c r="V25" i="56"/>
  <c r="Q25" i="56"/>
  <c r="AN25" i="56" s="1"/>
  <c r="AQ25" i="56"/>
  <c r="T25" i="56"/>
  <c r="Q26" i="62"/>
  <c r="V26" i="62"/>
  <c r="S26" i="62"/>
  <c r="T26" i="62"/>
  <c r="W26" i="62"/>
  <c r="AQ26" i="62" s="1"/>
  <c r="T27" i="58"/>
  <c r="Q27" i="58"/>
  <c r="W27" i="58"/>
  <c r="AQ27" i="58" s="1"/>
  <c r="V27" i="58"/>
  <c r="S27" i="58"/>
  <c r="AO26" i="58"/>
  <c r="AO25" i="66"/>
  <c r="O27" i="66"/>
  <c r="P27" i="66"/>
  <c r="S30" i="66"/>
  <c r="V26" i="66"/>
  <c r="Q26" i="66"/>
  <c r="W26" i="66"/>
  <c r="AQ26" i="66" s="1"/>
  <c r="T26" i="66"/>
  <c r="S26" i="66"/>
  <c r="AN24" i="56"/>
  <c r="N27" i="56"/>
  <c r="O26" i="56"/>
  <c r="P26" i="56"/>
  <c r="AO26" i="62" l="1"/>
  <c r="AP26" i="57"/>
  <c r="AS26" i="57" s="1"/>
  <c r="AT26" i="57" s="1"/>
  <c r="X30" i="57" s="1"/>
  <c r="X31" i="57" s="1"/>
  <c r="AP26" i="58"/>
  <c r="AS26" i="58" s="1"/>
  <c r="AT26" i="58" s="1"/>
  <c r="AO27" i="61"/>
  <c r="AP25" i="66"/>
  <c r="AS25" i="66" s="1"/>
  <c r="AT25" i="66" s="1"/>
  <c r="AP24" i="56"/>
  <c r="AS24" i="56" s="1"/>
  <c r="AT24" i="56" s="1"/>
  <c r="AP25" i="62"/>
  <c r="AS25" i="62" s="1"/>
  <c r="AT25" i="62" s="1"/>
  <c r="AP25" i="55"/>
  <c r="AS25" i="55" s="1"/>
  <c r="AT25" i="55" s="1"/>
  <c r="AN26" i="55"/>
  <c r="Q27" i="63"/>
  <c r="T27" i="63"/>
  <c r="W27" i="63"/>
  <c r="AQ27" i="63" s="1"/>
  <c r="S27" i="63"/>
  <c r="V27" i="63"/>
  <c r="AN26" i="63"/>
  <c r="AP26" i="63" s="1"/>
  <c r="AS26" i="63" s="1"/>
  <c r="AT26" i="63" s="1"/>
  <c r="AP27" i="61"/>
  <c r="AS27" i="61" s="1"/>
  <c r="AT27" i="61" s="1"/>
  <c r="X30" i="61" s="1"/>
  <c r="X31" i="61" s="1"/>
  <c r="AO26" i="59"/>
  <c r="AN26" i="59"/>
  <c r="S27" i="59"/>
  <c r="Q27" i="59"/>
  <c r="V27" i="59"/>
  <c r="W27" i="59"/>
  <c r="AQ27" i="59" s="1"/>
  <c r="T27" i="59"/>
  <c r="AO27" i="59" s="1"/>
  <c r="AO26" i="55"/>
  <c r="AO27" i="58"/>
  <c r="AO25" i="56"/>
  <c r="AP25" i="56" s="1"/>
  <c r="AS25" i="56" s="1"/>
  <c r="AT25" i="56" s="1"/>
  <c r="V27" i="66"/>
  <c r="Q27" i="66"/>
  <c r="S27" i="66"/>
  <c r="W27" i="66"/>
  <c r="AQ27" i="66" s="1"/>
  <c r="T27" i="66"/>
  <c r="AO27" i="66" s="1"/>
  <c r="Q26" i="56"/>
  <c r="V26" i="56"/>
  <c r="W26" i="56"/>
  <c r="AQ26" i="56" s="1"/>
  <c r="S26" i="56"/>
  <c r="T26" i="56"/>
  <c r="O27" i="56"/>
  <c r="P27" i="56"/>
  <c r="S30" i="56"/>
  <c r="AO26" i="66"/>
  <c r="AN26" i="66"/>
  <c r="AN27" i="58"/>
  <c r="AN26" i="62"/>
  <c r="AP26" i="62" s="1"/>
  <c r="AS26" i="62" s="1"/>
  <c r="AT26" i="62" s="1"/>
  <c r="X30" i="62" s="1"/>
  <c r="X31" i="62" s="1"/>
  <c r="AO26" i="56" l="1"/>
  <c r="AN26" i="56"/>
  <c r="AP26" i="56" s="1"/>
  <c r="AS26" i="56" s="1"/>
  <c r="AT26" i="56" s="1"/>
  <c r="AP26" i="55"/>
  <c r="AS26" i="55" s="1"/>
  <c r="AT26" i="55" s="1"/>
  <c r="X30" i="55" s="1"/>
  <c r="X31" i="55" s="1"/>
  <c r="AP26" i="66"/>
  <c r="AS26" i="66" s="1"/>
  <c r="AT26" i="66" s="1"/>
  <c r="AN27" i="66"/>
  <c r="AP27" i="66" s="1"/>
  <c r="AS27" i="66" s="1"/>
  <c r="AT27" i="66" s="1"/>
  <c r="AN27" i="59"/>
  <c r="AP27" i="59" s="1"/>
  <c r="AS27" i="59" s="1"/>
  <c r="AT27" i="59" s="1"/>
  <c r="AO27" i="63"/>
  <c r="AN27" i="63"/>
  <c r="AP26" i="59"/>
  <c r="AS26" i="59" s="1"/>
  <c r="AT26" i="59" s="1"/>
  <c r="AP27" i="58"/>
  <c r="AS27" i="58" s="1"/>
  <c r="AT27" i="58" s="1"/>
  <c r="X30" i="58" s="1"/>
  <c r="X31" i="58" s="1"/>
  <c r="T27" i="56"/>
  <c r="V27" i="56"/>
  <c r="Q27" i="56"/>
  <c r="W27" i="56"/>
  <c r="AQ27" i="56" s="1"/>
  <c r="S27" i="56"/>
  <c r="X30" i="66" l="1"/>
  <c r="X31" i="66" s="1"/>
  <c r="AP27" i="63"/>
  <c r="AS27" i="63" s="1"/>
  <c r="AT27" i="63" s="1"/>
  <c r="X30" i="63" s="1"/>
  <c r="X31" i="63" s="1"/>
  <c r="X30" i="59"/>
  <c r="X31" i="59" s="1"/>
  <c r="AN27" i="56"/>
  <c r="AO27" i="56"/>
  <c r="AP27" i="56" l="1"/>
  <c r="AS27" i="56" s="1"/>
  <c r="AT27" i="56" s="1"/>
  <c r="X30" i="56" s="1"/>
  <c r="X31" i="56" s="1"/>
</calcChain>
</file>

<file path=xl/sharedStrings.xml><?xml version="1.0" encoding="utf-8"?>
<sst xmlns="http://schemas.openxmlformats.org/spreadsheetml/2006/main" count="2234" uniqueCount="87">
  <si>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</si>
  <si>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</si>
  <si>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</si>
  <si>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</si>
  <si>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</si>
  <si>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</si>
  <si>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</si>
  <si>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</si>
  <si>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</si>
  <si>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</si>
  <si>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</si>
  <si>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</si>
  <si>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</si>
  <si>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</si>
  <si>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</si>
  <si>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</si>
  <si>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</si>
  <si>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</si>
  <si>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</si>
  <si>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</si>
  <si>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</si>
  <si>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</si>
  <si>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</si>
  <si>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</si>
  <si>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</si>
  <si>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</si>
  <si>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</si>
  <si>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</si>
  <si>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</si>
  <si>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</si>
  <si>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</si>
  <si>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</si>
  <si>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</si>
  <si>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</si>
  <si>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</si>
  <si>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</si>
  <si>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</si>
  <si>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</si>
  <si>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</si>
  <si>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</si>
  <si>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</si>
  <si>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</si>
  <si>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</si>
  <si>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</si>
  <si>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</si>
  <si>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</si>
  <si>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</si>
  <si>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</si>
  <si>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</si>
  <si>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</si>
  <si>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</si>
  <si>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</si>
  <si>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</si>
  <si>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</si>
  <si>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</si>
  <si>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</si>
  <si>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</si>
  <si>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</si>
  <si>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</si>
  <si>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</si>
  <si>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</si>
  <si>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</si>
  <si>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</si>
  <si>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</si>
  <si>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</si>
  <si>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</si>
  <si>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</si>
  <si>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</si>
  <si>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</si>
  <si>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</si>
  <si>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</si>
  <si>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</si>
  <si>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</si>
  <si>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</si>
  <si>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</si>
  <si>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</si>
  <si>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</si>
  <si>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</si>
  <si>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</si>
  <si>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</si>
  <si>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</si>
  <si>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</si>
  <si>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</si>
  <si>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</si>
  <si>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</si>
  <si>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３１日</t>
    <rPh sb="2" eb="3">
      <t>ニチ</t>
    </rPh>
    <phoneticPr fontId="1"/>
  </si>
  <si>
    <t>休日</t>
    <rPh sb="0" eb="2">
      <t>キュウジツ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</si>
</sst>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sz val="20"/>
      <color theme="1"/>
      <name val="ＭＳ ゴシック"/>
      <family val="3"/>
      <charset val="128"/>
    </font>
    <font>
      <sz val="16"/>
      <color theme="1"/>
      <name val="ＭＳ 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s>
  <borders count="7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70">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1" xfId="0" applyNumberFormat="1"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27" fillId="0" borderId="23" xfId="0" applyNumberFormat="1" applyFont="1" applyBorder="1" applyAlignment="1">
      <alignment horizontal="center" vertical="center"/>
    </xf>
    <xf numFmtId="181" fontId="27" fillId="0" borderId="24" xfId="0" applyNumberFormat="1" applyFont="1" applyBorder="1" applyAlignment="1">
      <alignment horizontal="center" vertical="center"/>
    </xf>
    <xf numFmtId="181" fontId="12" fillId="0" borderId="25" xfId="0" applyNumberFormat="1" applyFont="1" applyBorder="1" applyAlignment="1">
      <alignment horizontal="center" vertical="center"/>
    </xf>
    <xf numFmtId="181" fontId="27" fillId="0" borderId="21" xfId="0" applyNumberFormat="1" applyFont="1" applyBorder="1" applyAlignment="1">
      <alignment horizontal="center" vertical="center"/>
    </xf>
    <xf numFmtId="20" fontId="12" fillId="0" borderId="15" xfId="0" applyNumberFormat="1" applyFont="1" applyBorder="1" applyAlignment="1">
      <alignment horizontal="center" vertical="center" wrapText="1"/>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12" fillId="0" borderId="35" xfId="0" applyNumberFormat="1" applyFont="1" applyBorder="1" applyAlignment="1">
      <alignment horizontal="center" vertical="center" wrapText="1"/>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181" fontId="27"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181" fontId="12" fillId="0" borderId="25" xfId="0" applyNumberFormat="1" applyFont="1" applyBorder="1" applyAlignment="1">
      <alignment horizontal="center" vertical="center" wrapText="1"/>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31" fillId="0" borderId="6"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0"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51" xfId="0" applyFont="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31" fillId="0" borderId="53" xfId="0" applyFont="1" applyBorder="1" applyAlignment="1">
      <alignment horizontal="center" vertical="center"/>
    </xf>
    <xf numFmtId="0" fontId="14" fillId="0" borderId="53" xfId="0" applyFont="1" applyBorder="1" applyAlignment="1">
      <alignment horizontal="center" vertical="center"/>
    </xf>
    <xf numFmtId="0" fontId="31" fillId="0" borderId="2" xfId="0" applyFont="1" applyBorder="1" applyAlignment="1">
      <alignment horizontal="center" vertical="center"/>
    </xf>
    <xf numFmtId="0" fontId="14" fillId="0" borderId="21"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2" fontId="27" fillId="0" borderId="33" xfId="0" applyNumberFormat="1" applyFont="1" applyBorder="1" applyAlignment="1">
      <alignment horizontal="center" vertical="center"/>
    </xf>
    <xf numFmtId="180" fontId="27" fillId="0" borderId="26" xfId="0" quotePrefix="1" applyNumberFormat="1" applyFont="1" applyBorder="1" applyAlignment="1">
      <alignment horizontal="center" vertical="center"/>
    </xf>
    <xf numFmtId="182" fontId="27" fillId="0" borderId="36" xfId="0" applyNumberFormat="1" applyFont="1" applyBorder="1" applyAlignment="1">
      <alignment horizontal="center" vertical="center"/>
    </xf>
    <xf numFmtId="181" fontId="27" fillId="0" borderId="0" xfId="0" applyNumberFormat="1" applyFont="1" applyAlignment="1">
      <alignment horizontal="center" vertical="center"/>
    </xf>
    <xf numFmtId="181" fontId="27" fillId="0" borderId="18" xfId="0" applyNumberFormat="1" applyFont="1" applyBorder="1" applyAlignment="1">
      <alignment horizontal="center" vertical="center"/>
    </xf>
    <xf numFmtId="0" fontId="31" fillId="0" borderId="9" xfId="0" applyFont="1" applyBorder="1" applyAlignment="1">
      <alignment horizontal="center" vertical="center"/>
    </xf>
    <xf numFmtId="181" fontId="12" fillId="0" borderId="24" xfId="0" applyNumberFormat="1" applyFont="1" applyBorder="1" applyAlignment="1">
      <alignment horizontal="center" vertical="center"/>
    </xf>
    <xf numFmtId="0" fontId="31" fillId="0" borderId="21" xfId="0" applyFont="1" applyBorder="1" applyAlignment="1">
      <alignment horizontal="center" vertical="center"/>
    </xf>
    <xf numFmtId="0" fontId="28" fillId="0" borderId="7" xfId="0" applyFont="1" applyBorder="1" applyAlignment="1">
      <alignment vertical="center" textRotation="255"/>
    </xf>
    <xf numFmtId="0" fontId="14" fillId="0" borderId="7"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31" fillId="0" borderId="0" xfId="0" applyFont="1" applyAlignment="1">
      <alignment horizontal="center" vertical="center" wrapText="1"/>
    </xf>
    <xf numFmtId="0" fontId="31" fillId="0" borderId="41"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18"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41" xfId="0" applyFont="1" applyBorder="1" applyAlignment="1">
      <alignment horizontal="center" vertical="center" wrapText="1"/>
    </xf>
    <xf numFmtId="182" fontId="33" fillId="0" borderId="34" xfId="0" applyNumberFormat="1" applyFont="1" applyBorder="1" applyAlignment="1">
      <alignment horizontal="center" vertical="center"/>
    </xf>
    <xf numFmtId="20" fontId="33" fillId="0" borderId="13" xfId="0" applyNumberFormat="1" applyFont="1" applyBorder="1" applyAlignment="1">
      <alignment horizontal="center" vertical="center"/>
    </xf>
    <xf numFmtId="181" fontId="33" fillId="0" borderId="19" xfId="0" applyNumberFormat="1" applyFont="1" applyBorder="1" applyAlignment="1">
      <alignment horizontal="center" vertical="center"/>
    </xf>
    <xf numFmtId="182" fontId="33" fillId="0" borderId="37" xfId="0" applyNumberFormat="1" applyFont="1" applyBorder="1" applyAlignment="1">
      <alignment horizontal="center" vertical="center"/>
    </xf>
    <xf numFmtId="181" fontId="33" fillId="0" borderId="20" xfId="0" applyNumberFormat="1" applyFont="1" applyBorder="1" applyAlignment="1">
      <alignment horizontal="center" vertical="center"/>
    </xf>
    <xf numFmtId="0" fontId="34" fillId="0" borderId="19" xfId="0" applyFont="1" applyBorder="1" applyAlignment="1">
      <alignment horizontal="center" vertical="center"/>
    </xf>
    <xf numFmtId="0" fontId="34" fillId="0" borderId="6" xfId="0" applyFont="1" applyBorder="1" applyAlignment="1">
      <alignment horizontal="center" vertical="center" wrapText="1"/>
    </xf>
    <xf numFmtId="0" fontId="34" fillId="0" borderId="24" xfId="0" applyFont="1" applyBorder="1" applyAlignment="1">
      <alignment horizontal="center" vertical="center" wrapText="1"/>
    </xf>
    <xf numFmtId="182" fontId="33" fillId="0" borderId="38" xfId="0" applyNumberFormat="1" applyFont="1" applyBorder="1" applyAlignment="1">
      <alignment horizontal="center" vertical="center"/>
    </xf>
    <xf numFmtId="0" fontId="34" fillId="0" borderId="23" xfId="0" applyFont="1" applyBorder="1" applyAlignment="1">
      <alignment horizontal="center" vertical="center" wrapText="1"/>
    </xf>
    <xf numFmtId="181" fontId="33" fillId="0" borderId="0" xfId="0" applyNumberFormat="1" applyFont="1" applyAlignment="1">
      <alignment horizontal="center" vertical="center"/>
    </xf>
    <xf numFmtId="20" fontId="33" fillId="0" borderId="16" xfId="0" applyNumberFormat="1" applyFont="1" applyBorder="1" applyAlignment="1">
      <alignment horizontal="center" vertical="center"/>
    </xf>
    <xf numFmtId="0" fontId="34" fillId="0" borderId="0" xfId="0" applyFont="1" applyAlignment="1">
      <alignment horizontal="center" vertical="center" wrapText="1"/>
    </xf>
    <xf numFmtId="0" fontId="34" fillId="0" borderId="2" xfId="0" applyFont="1" applyBorder="1" applyAlignment="1">
      <alignment horizontal="center" vertical="center"/>
    </xf>
    <xf numFmtId="0" fontId="34" fillId="0" borderId="20" xfId="0" applyFont="1" applyBorder="1" applyAlignment="1">
      <alignment horizontal="center" vertical="center"/>
    </xf>
    <xf numFmtId="0" fontId="34" fillId="0" borderId="30"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27"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6" fillId="0" borderId="7" xfId="0" applyFont="1" applyBorder="1" applyAlignment="1">
      <alignment horizontal="center" vertical="center" textRotation="255"/>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Alignment="1">
      <alignment horizontal="lef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Alignment="1">
      <alignment horizontal="left"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cellXfs>
  <cellStyles count="3">
    <cellStyle name="標準" xfId="0" builtinId="0"/>
    <cellStyle name="標準 2" xfId="1" xr:uid="{00000000-0005-0000-0000-000001000000}"/>
    <cellStyle name="標準_jikangai_j" xfId="2" xr:uid="{00000000-0005-0000-0000-000002000000}"/>
  </cellStyles>
  <dxfs count="452">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dxf>
    <dxf>
      <font>
        <color rgb="FFFF0000"/>
      </font>
      <fill>
        <patternFill patternType="none">
          <bgColor indexed="65"/>
        </patternFill>
      </fill>
    </dxf>
    <dxf>
      <fill>
        <patternFill>
          <bgColor theme="0" tint="-0.14996795556505021"/>
        </patternFill>
      </fill>
    </dxf>
    <dxf>
      <font>
        <color rgb="FFFF0000"/>
      </font>
    </dxf>
    <dxf>
      <fill>
        <patternFill>
          <bgColor theme="0" tint="-0.14996795556505021"/>
        </patternFill>
      </fill>
    </dxf>
    <dxf>
      <font>
        <color rgb="FFFF0000"/>
      </font>
      <fill>
        <patternFill patternType="none">
          <bgColor indexed="65"/>
        </patternFill>
      </fill>
    </dxf>
    <dxf>
      <font>
        <color auto="1"/>
      </font>
    </dxf>
    <dxf>
      <font>
        <color rgb="FFFF0000"/>
      </font>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patternType="none">
          <bgColor indexed="65"/>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E593B2B-BC9F-440D-8A99-E20DF21A6625}"/>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B8AA6F72-8BD3-4FE1-AA85-21F84089B6D7}"/>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2FB7B426-33FA-4950-A10A-534F92F149A0}"/>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4E8D65CE-64F1-4E49-9FA1-B650D89DE1CC}"/>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7A329B6F-126B-4092-86A5-8DB928F67757}"/>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46864443-D7D0-4AFE-A947-4222E5CC7CA1}"/>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E3F3BC48-B9ED-4A61-B31C-33E9A53D7DCB}"/>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C3FDE393-3E19-4C22-9037-AAB5F32A5BC8}"/>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27C4EFCE-07A9-43C5-ADD4-ED8815D85F6C}"/>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D89554EF-44F8-459E-B00B-927B456C6FD6}"/>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4</xdr:col>
      <xdr:colOff>571500</xdr:colOff>
      <xdr:row>13</xdr:row>
      <xdr:rowOff>136073</xdr:rowOff>
    </xdr:from>
    <xdr:ext cx="10218964" cy="1374322"/>
    <xdr:sp macro="" textlink="">
      <xdr:nvSpPr>
        <xdr:cNvPr id="4" name="テキスト ボックス 3">
          <a:extLst>
            <a:ext uri="{FF2B5EF4-FFF2-40B4-BE49-F238E27FC236}">
              <a16:creationId xmlns:a16="http://schemas.microsoft.com/office/drawing/2014/main" id="{21198C38-0BE9-48C9-AD1F-87831E0E70B8}"/>
            </a:ext>
          </a:extLst>
        </xdr:cNvPr>
        <xdr:cNvSpPr txBox="1"/>
      </xdr:nvSpPr>
      <xdr:spPr>
        <a:xfrm>
          <a:off x="2136321" y="5891894"/>
          <a:ext cx="10218964" cy="1374322"/>
        </a:xfrm>
        <a:prstGeom prst="rect">
          <a:avLst/>
        </a:prstGeom>
        <a:solidFill>
          <a:srgbClr val="FFFF00"/>
        </a:solidFill>
        <a:ln w="38100">
          <a:solidFill>
            <a:srgbClr val="FF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noAutofit/>
        </a:bodyPr>
        <a:lstStyle/>
        <a:p>
          <a:r>
            <a:rPr kumimoji="1" lang="ja-JP" altLang="en-US" sz="2000" b="1"/>
            <a:t>本様式は、必ずご自身のデスクトップ等にダウンロードしたうえでご使用ください。</a:t>
          </a:r>
        </a:p>
        <a:p>
          <a:r>
            <a:rPr kumimoji="1" lang="ja-JP" altLang="en-US" sz="2000" b="1"/>
            <a:t>ブラウザで開いた状態のまま作業を行うと、入力情報が上書きされ残ってしまう場合があります。</a:t>
          </a:r>
        </a:p>
        <a:p>
          <a:endParaRPr kumimoji="1" lang="ja-JP" altLang="en-US" sz="20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F3AEA42E-C5C1-4F32-879D-0E25CD19615B}"/>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1F89C035-320C-42C1-BF6C-CDE994C53916}"/>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241C6398-20E8-4C0E-856F-9CC42A68F178}"/>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3A6C5C03-0125-4F0B-968E-0488DFE66E8E}"/>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F6103B0C-3E0C-41D8-969D-ECF7ED0D8365}"/>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FC6E35A0-A717-43E8-9829-4D9BA6069924}"/>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137D46FB-4132-45F1-9017-4568747F3E6C}"/>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20EC5EC-82B6-433B-A464-D6589D7E417E}"/>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79E023A2-F14B-441C-8BA0-949D8051F8C6}"/>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C5A24775-7000-4BD7-864C-0C8689636520}"/>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4AA5C810-163F-477B-886B-15FC6DC47F27}"/>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629C9979-3A17-4BE2-A2DD-C041B76DC85E}"/>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15522F53-FBE2-4E93-96A0-36D94967F735}"/>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78D9EBB1-2F6E-4637-A267-C758436A9DF0}"/>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C5" sqref="C5:J5"/>
    </sheetView>
  </sheetViews>
  <sheetFormatPr defaultRowHeight="30.75" x14ac:dyDescent="0.1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111"/>
      <c r="C1" s="111"/>
      <c r="D1" s="330"/>
      <c r="E1" s="330"/>
      <c r="F1" s="330"/>
      <c r="G1" s="64"/>
      <c r="H1" s="41"/>
      <c r="I1" s="41" t="s">
        <v>76</v>
      </c>
      <c r="J1" s="41"/>
      <c r="K1" s="41"/>
      <c r="L1" s="5" t="s">
        <v>48</v>
      </c>
      <c r="M1" s="112"/>
      <c r="N1" s="112"/>
      <c r="O1" s="112"/>
      <c r="P1" s="112"/>
      <c r="Q1" s="112"/>
      <c r="R1" s="63"/>
      <c r="S1" s="63"/>
      <c r="T1" s="3"/>
      <c r="U1" s="3"/>
      <c r="V1" s="331">
        <v>45383</v>
      </c>
      <c r="W1" s="332"/>
      <c r="X1" s="332"/>
      <c r="Y1" s="333"/>
      <c r="Z1" s="3"/>
      <c r="AA1" s="3"/>
      <c r="AB1" s="190"/>
    </row>
    <row r="2" spans="2:28" ht="9" customHeight="1" x14ac:dyDescent="0.15">
      <c r="B2" s="334"/>
      <c r="C2" s="334"/>
      <c r="D2" s="334"/>
      <c r="E2" s="334"/>
      <c r="F2" s="334"/>
      <c r="G2" s="334"/>
      <c r="H2" s="334"/>
      <c r="I2" s="334"/>
      <c r="J2" s="334"/>
      <c r="K2" s="334"/>
      <c r="L2" s="334"/>
      <c r="M2" s="334"/>
      <c r="N2" s="334"/>
      <c r="O2" s="334"/>
      <c r="P2" s="334"/>
      <c r="Q2" s="334"/>
      <c r="R2" s="334"/>
      <c r="S2" s="334"/>
      <c r="T2" s="334"/>
      <c r="U2" s="334"/>
      <c r="V2" s="334"/>
      <c r="W2" s="144"/>
      <c r="X2" s="144"/>
      <c r="Y2" s="5"/>
      <c r="Z2" s="5"/>
      <c r="AA2" s="5"/>
      <c r="AB2" s="5"/>
    </row>
    <row r="3" spans="2:28" ht="73.5" customHeight="1" x14ac:dyDescent="0.2">
      <c r="B3" s="335" t="s">
        <v>67</v>
      </c>
      <c r="C3" s="335"/>
      <c r="D3" s="335"/>
      <c r="E3" s="335"/>
      <c r="F3" s="335"/>
      <c r="G3" s="335"/>
      <c r="H3" s="335"/>
      <c r="I3" s="335"/>
      <c r="J3" s="335"/>
      <c r="K3" s="335"/>
      <c r="L3" s="335"/>
      <c r="M3" s="335"/>
      <c r="N3" s="335"/>
      <c r="O3" s="335"/>
      <c r="P3" s="335"/>
      <c r="Q3" s="335"/>
      <c r="R3" s="335"/>
      <c r="S3" s="335"/>
      <c r="T3" s="335"/>
      <c r="U3" s="335"/>
      <c r="V3" s="335"/>
      <c r="W3" s="335"/>
      <c r="X3" s="335"/>
      <c r="Y3" s="335"/>
      <c r="Z3" s="3"/>
      <c r="AA3" s="345"/>
      <c r="AB3" s="345"/>
    </row>
    <row r="4" spans="2:28" ht="29.25" customHeight="1" thickBot="1" x14ac:dyDescent="0.2">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x14ac:dyDescent="0.2">
      <c r="B5" s="127" t="s">
        <v>45</v>
      </c>
      <c r="C5" s="347" t="s">
        <v>50</v>
      </c>
      <c r="D5" s="348"/>
      <c r="E5" s="348"/>
      <c r="F5" s="348"/>
      <c r="G5" s="348"/>
      <c r="H5" s="348"/>
      <c r="I5" s="348"/>
      <c r="J5" s="349"/>
      <c r="K5" s="183"/>
      <c r="L5" s="182" t="s">
        <v>46</v>
      </c>
      <c r="M5" s="347" t="s">
        <v>51</v>
      </c>
      <c r="N5" s="348"/>
      <c r="O5" s="348"/>
      <c r="P5" s="348"/>
      <c r="Q5" s="349"/>
      <c r="R5" s="185"/>
      <c r="S5" s="182" t="s">
        <v>47</v>
      </c>
      <c r="T5" s="347" t="s">
        <v>56</v>
      </c>
      <c r="U5" s="348"/>
      <c r="V5" s="348"/>
      <c r="W5" s="348"/>
      <c r="X5" s="348"/>
      <c r="Y5" s="349"/>
      <c r="Z5" s="115"/>
      <c r="AA5" s="350"/>
      <c r="AB5" s="350"/>
    </row>
    <row r="6" spans="2:28" ht="22.5" customHeight="1" thickTop="1" x14ac:dyDescent="0.15">
      <c r="B6" s="8"/>
      <c r="C6" s="8"/>
      <c r="D6" s="35"/>
      <c r="E6" s="35"/>
      <c r="F6" s="35"/>
      <c r="G6" s="35"/>
      <c r="H6" s="35"/>
      <c r="I6" s="35"/>
      <c r="J6" s="35"/>
      <c r="K6" s="35"/>
      <c r="L6" s="35"/>
      <c r="M6" s="35"/>
      <c r="N6" s="35"/>
      <c r="O6" s="35"/>
      <c r="P6" s="35"/>
      <c r="T6" s="8"/>
      <c r="U6" s="8"/>
      <c r="V6" s="8"/>
      <c r="W6" s="8"/>
      <c r="X6" s="8"/>
      <c r="Z6" s="50"/>
      <c r="AA6" s="8"/>
      <c r="AB6" s="9"/>
    </row>
    <row r="7" spans="2:28" ht="33" customHeight="1" x14ac:dyDescent="0.15">
      <c r="B7" s="339" t="s">
        <v>63</v>
      </c>
      <c r="C7" s="339"/>
      <c r="D7" s="339"/>
      <c r="E7" s="339"/>
      <c r="F7" s="339"/>
      <c r="G7" s="339"/>
      <c r="H7" s="339"/>
      <c r="I7" s="339"/>
      <c r="J7" s="339"/>
      <c r="K7" s="339"/>
      <c r="L7" s="339"/>
      <c r="M7" s="339"/>
      <c r="N7" s="339"/>
      <c r="O7" s="339"/>
      <c r="P7" s="339"/>
      <c r="Q7" s="339"/>
      <c r="R7" s="339"/>
      <c r="S7" s="339"/>
      <c r="T7" s="339"/>
      <c r="U7" s="339"/>
      <c r="V7" s="339"/>
      <c r="W7" s="339"/>
      <c r="X7" s="339"/>
      <c r="Y7" s="339"/>
      <c r="Z7" s="11"/>
      <c r="AA7" s="57"/>
      <c r="AB7" s="57"/>
    </row>
    <row r="8" spans="2:28" ht="66" customHeight="1" thickBot="1" x14ac:dyDescent="0.2">
      <c r="B8" s="340" t="s">
        <v>83</v>
      </c>
      <c r="C8" s="340"/>
      <c r="D8" s="340"/>
      <c r="E8" s="340"/>
      <c r="F8" s="340"/>
      <c r="G8" s="340"/>
      <c r="H8" s="340"/>
      <c r="I8" s="340"/>
      <c r="J8" s="340"/>
      <c r="K8" s="340"/>
      <c r="L8" s="340"/>
      <c r="M8" s="340"/>
      <c r="N8" s="340"/>
      <c r="O8" s="340"/>
      <c r="P8" s="340"/>
      <c r="Q8" s="340"/>
      <c r="R8" s="340"/>
      <c r="S8" s="340"/>
      <c r="T8" s="340"/>
      <c r="U8" s="340"/>
      <c r="V8" s="340"/>
      <c r="W8" s="340"/>
      <c r="X8" s="340"/>
      <c r="Y8" s="340"/>
      <c r="Z8" s="3"/>
      <c r="AA8" s="8"/>
      <c r="AB8" s="9"/>
    </row>
    <row r="9" spans="2:28" ht="29.25" customHeight="1" thickBot="1" x14ac:dyDescent="0.2">
      <c r="B9" s="302" t="s">
        <v>62</v>
      </c>
      <c r="C9" s="302"/>
      <c r="D9" s="302"/>
      <c r="E9" s="302"/>
      <c r="F9" s="302"/>
      <c r="G9" s="302"/>
      <c r="H9" s="302"/>
      <c r="I9" s="302"/>
      <c r="J9" s="302"/>
      <c r="K9" s="302"/>
      <c r="L9" s="302"/>
      <c r="M9" s="302"/>
      <c r="N9" s="341" t="s">
        <v>2</v>
      </c>
      <c r="O9" s="341"/>
      <c r="P9" s="342"/>
      <c r="Q9" s="121">
        <v>9</v>
      </c>
      <c r="R9" s="74" t="s">
        <v>13</v>
      </c>
      <c r="S9" s="142">
        <v>0</v>
      </c>
      <c r="T9" s="74"/>
      <c r="U9" s="343" t="s">
        <v>68</v>
      </c>
      <c r="V9" s="344"/>
      <c r="W9" s="352">
        <v>1</v>
      </c>
      <c r="X9" s="353"/>
      <c r="Y9" s="244" t="s">
        <v>84</v>
      </c>
      <c r="Z9" s="44"/>
      <c r="AA9" s="8"/>
      <c r="AB9" s="9"/>
    </row>
    <row r="10" spans="2:28" ht="29.25" customHeight="1" thickBot="1" x14ac:dyDescent="0.2">
      <c r="B10" s="302"/>
      <c r="C10" s="302"/>
      <c r="D10" s="302"/>
      <c r="E10" s="302"/>
      <c r="F10" s="302"/>
      <c r="G10" s="302"/>
      <c r="H10" s="302"/>
      <c r="I10" s="302"/>
      <c r="J10" s="302"/>
      <c r="K10" s="302"/>
      <c r="L10" s="302"/>
      <c r="M10" s="302"/>
      <c r="N10" s="341" t="s">
        <v>3</v>
      </c>
      <c r="O10" s="341"/>
      <c r="P10" s="342"/>
      <c r="Q10" s="121">
        <v>17</v>
      </c>
      <c r="R10" s="66" t="s">
        <v>13</v>
      </c>
      <c r="S10" s="122">
        <v>30</v>
      </c>
      <c r="T10" s="75"/>
      <c r="U10" s="65"/>
      <c r="V10" s="65"/>
      <c r="W10" s="65"/>
      <c r="X10" s="65"/>
      <c r="Y10" s="95"/>
      <c r="Z10" s="10"/>
      <c r="AA10" s="58"/>
      <c r="AB10" s="9"/>
    </row>
    <row r="11" spans="2:28" ht="13.5" customHeight="1" thickBot="1" x14ac:dyDescent="0.2">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x14ac:dyDescent="0.15">
      <c r="B12" s="309" t="s">
        <v>4</v>
      </c>
      <c r="C12" s="310"/>
      <c r="D12" s="311"/>
      <c r="E12" s="322" t="s">
        <v>7</v>
      </c>
      <c r="F12" s="323"/>
      <c r="G12" s="323"/>
      <c r="H12" s="323"/>
      <c r="I12" s="323"/>
      <c r="J12" s="323"/>
      <c r="K12" s="323"/>
      <c r="L12" s="324" t="s">
        <v>11</v>
      </c>
      <c r="M12" s="315" t="s">
        <v>49</v>
      </c>
      <c r="N12" s="189"/>
      <c r="O12" s="351" t="s">
        <v>75</v>
      </c>
      <c r="P12" s="351"/>
      <c r="Q12" s="351"/>
      <c r="R12" s="351"/>
      <c r="S12" s="351"/>
      <c r="T12" s="351"/>
      <c r="U12" s="351"/>
      <c r="V12" s="351"/>
      <c r="W12" s="351"/>
      <c r="X12" s="351"/>
      <c r="Y12" s="351"/>
      <c r="Z12" s="15"/>
      <c r="AA12" s="96"/>
      <c r="AB12" s="96"/>
    </row>
    <row r="13" spans="2:28" ht="29.25" customHeight="1" thickBot="1" x14ac:dyDescent="0.2">
      <c r="B13" s="312"/>
      <c r="C13" s="313"/>
      <c r="D13" s="314"/>
      <c r="E13" s="317" t="s">
        <v>2</v>
      </c>
      <c r="F13" s="318"/>
      <c r="G13" s="319"/>
      <c r="H13" s="317" t="s">
        <v>3</v>
      </c>
      <c r="I13" s="318"/>
      <c r="J13" s="319"/>
      <c r="K13" s="191" t="s">
        <v>61</v>
      </c>
      <c r="L13" s="325"/>
      <c r="M13" s="316"/>
      <c r="N13" s="189"/>
      <c r="O13" s="351"/>
      <c r="P13" s="351"/>
      <c r="Q13" s="351"/>
      <c r="R13" s="351"/>
      <c r="S13" s="351"/>
      <c r="T13" s="351"/>
      <c r="U13" s="351"/>
      <c r="V13" s="351"/>
      <c r="W13" s="351"/>
      <c r="X13" s="351"/>
      <c r="Y13" s="351"/>
      <c r="AA13" s="97"/>
      <c r="AB13" s="98"/>
    </row>
    <row r="14" spans="2:28" ht="45" customHeight="1" x14ac:dyDescent="0.15">
      <c r="B14" s="60">
        <f>V1</f>
        <v>45383</v>
      </c>
      <c r="C14" s="61" t="str">
        <f>TEXT(B14,"aaa")</f>
        <v>月</v>
      </c>
      <c r="D14" s="91" t="str">
        <f>IF(OR(WEEKDAY(B14)=1,WEEKDAY(B14)=7),"休日",IF(ISNA(VLOOKUP(B14,'(事務用)2024年度休日一覧(土日除く)'!A:B,2,FALSE)),"","休日"))</f>
        <v/>
      </c>
      <c r="E14" s="129">
        <v>9</v>
      </c>
      <c r="F14" s="68" t="s">
        <v>54</v>
      </c>
      <c r="G14" s="143">
        <v>0</v>
      </c>
      <c r="H14" s="133">
        <v>17</v>
      </c>
      <c r="I14" s="68" t="s">
        <v>54</v>
      </c>
      <c r="J14" s="76">
        <v>30</v>
      </c>
      <c r="K14" s="61">
        <v>1</v>
      </c>
      <c r="L14" s="148"/>
      <c r="M14" s="145"/>
      <c r="N14" s="188"/>
      <c r="O14" s="346" t="s">
        <v>69</v>
      </c>
      <c r="P14" s="346"/>
      <c r="Q14" s="346"/>
      <c r="R14" s="346"/>
      <c r="S14" s="346"/>
      <c r="T14" s="346"/>
      <c r="U14" s="346"/>
      <c r="V14" s="346"/>
      <c r="W14" s="346"/>
      <c r="X14" s="346"/>
      <c r="Y14" s="346"/>
      <c r="AA14" s="100"/>
      <c r="AB14" s="100"/>
    </row>
    <row r="15" spans="2:28" ht="45" customHeight="1" x14ac:dyDescent="0.15">
      <c r="B15" s="45">
        <f>B14+1</f>
        <v>45384</v>
      </c>
      <c r="C15" s="46" t="str">
        <f t="shared" ref="C15:C30" si="0">TEXT(B15,"aaa")</f>
        <v>火</v>
      </c>
      <c r="D15" s="92" t="str">
        <f>IF(OR(WEEKDAY(B15)=1,WEEKDAY(B15)=7),"休日",IF(ISNA(VLOOKUP(B15,'(事務用)2024年度休日一覧(土日除く)'!A:B,2,FALSE)),"","休日"))</f>
        <v/>
      </c>
      <c r="E15" s="130">
        <v>10</v>
      </c>
      <c r="F15" s="69" t="s">
        <v>54</v>
      </c>
      <c r="G15" s="78">
        <v>0</v>
      </c>
      <c r="H15" s="130">
        <v>19</v>
      </c>
      <c r="I15" s="69" t="s">
        <v>54</v>
      </c>
      <c r="J15" s="77">
        <v>0</v>
      </c>
      <c r="K15" s="210">
        <v>1</v>
      </c>
      <c r="L15" s="149"/>
      <c r="M15" s="146"/>
      <c r="N15" s="188"/>
      <c r="O15" s="346"/>
      <c r="P15" s="346"/>
      <c r="Q15" s="346"/>
      <c r="R15" s="346"/>
      <c r="S15" s="346"/>
      <c r="T15" s="346"/>
      <c r="U15" s="346"/>
      <c r="V15" s="346"/>
      <c r="W15" s="346"/>
      <c r="X15" s="346"/>
      <c r="Y15" s="346"/>
      <c r="AA15" s="96"/>
      <c r="AB15" s="96"/>
    </row>
    <row r="16" spans="2:28" ht="45" customHeight="1" x14ac:dyDescent="0.15">
      <c r="B16" s="45">
        <f t="shared" ref="B16:B30" si="1">B15+1</f>
        <v>45385</v>
      </c>
      <c r="C16" s="46" t="str">
        <f t="shared" si="0"/>
        <v>水</v>
      </c>
      <c r="D16" s="92" t="str">
        <f>IF(OR(WEEKDAY(B16)=1,WEEKDAY(B16)=7),"休日",IF(ISNA(VLOOKUP(B16,'(事務用)2024年度休日一覧(土日除く)'!A:B,2,FALSE)),"","休日"))</f>
        <v/>
      </c>
      <c r="E16" s="130">
        <v>12</v>
      </c>
      <c r="F16" s="69" t="s">
        <v>54</v>
      </c>
      <c r="G16" s="83">
        <v>0</v>
      </c>
      <c r="H16" s="134">
        <v>16</v>
      </c>
      <c r="I16" s="72" t="s">
        <v>54</v>
      </c>
      <c r="J16" s="77">
        <v>0</v>
      </c>
      <c r="K16" s="210">
        <v>1</v>
      </c>
      <c r="L16" s="149"/>
      <c r="M16" s="147"/>
      <c r="N16" s="188"/>
      <c r="O16" s="320" t="s">
        <v>70</v>
      </c>
      <c r="P16" s="320"/>
      <c r="Q16" s="320"/>
      <c r="R16" s="320"/>
      <c r="S16" s="320"/>
      <c r="T16" s="320"/>
      <c r="U16" s="320"/>
      <c r="V16" s="320"/>
      <c r="W16" s="320"/>
      <c r="X16" s="320"/>
      <c r="Y16" s="320"/>
      <c r="Z16" s="51"/>
      <c r="AA16" s="97"/>
      <c r="AB16" s="98"/>
    </row>
    <row r="17" spans="1:28" ht="45" customHeight="1" x14ac:dyDescent="0.15">
      <c r="B17" s="45">
        <f t="shared" si="1"/>
        <v>45386</v>
      </c>
      <c r="C17" s="46" t="str">
        <f t="shared" si="0"/>
        <v>木</v>
      </c>
      <c r="D17" s="92" t="str">
        <f>IF(OR(WEEKDAY(B17)=1,WEEKDAY(B17)=7),"休日",IF(ISNA(VLOOKUP(B17,'(事務用)2024年度休日一覧(土日除く)'!A:B,2,FALSE)),"","休日"))</f>
        <v/>
      </c>
      <c r="E17" s="130">
        <v>9</v>
      </c>
      <c r="F17" s="69" t="s">
        <v>54</v>
      </c>
      <c r="G17" s="78">
        <v>30</v>
      </c>
      <c r="H17" s="135">
        <v>17</v>
      </c>
      <c r="I17" s="69" t="s">
        <v>54</v>
      </c>
      <c r="J17" s="77">
        <v>0</v>
      </c>
      <c r="K17" s="210">
        <v>1</v>
      </c>
      <c r="L17" s="149"/>
      <c r="M17" s="74"/>
      <c r="N17" s="188"/>
      <c r="O17" s="320"/>
      <c r="P17" s="320"/>
      <c r="Q17" s="320"/>
      <c r="R17" s="320"/>
      <c r="S17" s="320"/>
      <c r="T17" s="320"/>
      <c r="U17" s="320"/>
      <c r="V17" s="320"/>
      <c r="W17" s="320"/>
      <c r="X17" s="320"/>
      <c r="Y17" s="320"/>
      <c r="Z17" s="52"/>
      <c r="AA17" s="100"/>
      <c r="AB17" s="100"/>
    </row>
    <row r="18" spans="1:28" ht="45" customHeight="1" x14ac:dyDescent="0.15">
      <c r="B18" s="45">
        <f t="shared" si="1"/>
        <v>45387</v>
      </c>
      <c r="C18" s="46" t="str">
        <f t="shared" si="0"/>
        <v>金</v>
      </c>
      <c r="D18" s="92" t="str">
        <f>IF(OR(WEEKDAY(B18)=1,WEEKDAY(B18)=7),"休日",IF(ISNA(VLOOKUP(B18,'(事務用)2024年度休日一覧(土日除く)'!A:B,2,FALSE)),"","休日"))</f>
        <v/>
      </c>
      <c r="E18" s="130">
        <v>9</v>
      </c>
      <c r="F18" s="69" t="s">
        <v>54</v>
      </c>
      <c r="G18" s="83">
        <v>30</v>
      </c>
      <c r="H18" s="130">
        <v>15</v>
      </c>
      <c r="I18" s="69" t="s">
        <v>54</v>
      </c>
      <c r="J18" s="78">
        <v>0</v>
      </c>
      <c r="K18" s="210">
        <v>1</v>
      </c>
      <c r="L18" s="149"/>
      <c r="M18" s="146"/>
      <c r="N18" s="188"/>
      <c r="O18" s="320"/>
      <c r="P18" s="320"/>
      <c r="Q18" s="320"/>
      <c r="R18" s="320"/>
      <c r="S18" s="320"/>
      <c r="T18" s="320"/>
      <c r="U18" s="320"/>
      <c r="V18" s="320"/>
      <c r="W18" s="320"/>
      <c r="X18" s="320"/>
      <c r="Y18" s="320"/>
      <c r="Z18" s="52"/>
      <c r="AA18" s="97"/>
      <c r="AB18" s="98"/>
    </row>
    <row r="19" spans="1:28" ht="45" customHeight="1" x14ac:dyDescent="0.15">
      <c r="B19" s="45">
        <f t="shared" si="1"/>
        <v>45388</v>
      </c>
      <c r="C19" s="46" t="str">
        <f t="shared" si="0"/>
        <v>土</v>
      </c>
      <c r="D19" s="92" t="str">
        <f>IF(OR(WEEKDAY(B19)=1,WEEKDAY(B19)=7),"休日",IF(ISNA(VLOOKUP(B19,'(事務用)2024年度休日一覧(土日除く)'!A:B,2,FALSE)),"","休日"))</f>
        <v>休日</v>
      </c>
      <c r="E19" s="131">
        <v>8</v>
      </c>
      <c r="F19" s="69" t="s">
        <v>54</v>
      </c>
      <c r="G19" s="81">
        <v>0</v>
      </c>
      <c r="H19" s="136">
        <v>18</v>
      </c>
      <c r="I19" s="69" t="s">
        <v>54</v>
      </c>
      <c r="J19" s="79">
        <v>0</v>
      </c>
      <c r="K19" s="211">
        <v>4.1666666666666664E-2</v>
      </c>
      <c r="L19" s="149"/>
      <c r="M19" s="146"/>
      <c r="N19" s="188"/>
      <c r="O19" s="321" t="s">
        <v>71</v>
      </c>
      <c r="P19" s="321"/>
      <c r="Q19" s="321"/>
      <c r="R19" s="321"/>
      <c r="S19" s="321"/>
      <c r="T19" s="321"/>
      <c r="U19" s="321"/>
      <c r="V19" s="321"/>
      <c r="W19" s="321"/>
      <c r="X19" s="321"/>
      <c r="Y19" s="321"/>
      <c r="Z19" s="52"/>
      <c r="AA19" s="105"/>
      <c r="AB19" s="105"/>
    </row>
    <row r="20" spans="1:28" ht="45" customHeight="1" x14ac:dyDescent="0.15">
      <c r="B20" s="45">
        <f t="shared" si="1"/>
        <v>45389</v>
      </c>
      <c r="C20" s="46" t="str">
        <f t="shared" si="0"/>
        <v>日</v>
      </c>
      <c r="D20" s="92" t="str">
        <f>IF(OR(WEEKDAY(B20)=1,WEEKDAY(B20)=7),"休日",IF(ISNA(VLOOKUP(B20,'(事務用)2024年度休日一覧(土日除く)'!A:B,2,FALSE)),"","休日"))</f>
        <v>休日</v>
      </c>
      <c r="E20" s="131"/>
      <c r="F20" s="69" t="s">
        <v>54</v>
      </c>
      <c r="G20" s="81"/>
      <c r="H20" s="137"/>
      <c r="I20" s="69" t="s">
        <v>54</v>
      </c>
      <c r="J20" s="79"/>
      <c r="K20" s="211"/>
      <c r="L20" s="149"/>
      <c r="M20" s="147"/>
      <c r="N20" s="188"/>
      <c r="O20" s="321"/>
      <c r="P20" s="321"/>
      <c r="Q20" s="321"/>
      <c r="R20" s="321"/>
      <c r="S20" s="321"/>
      <c r="T20" s="321"/>
      <c r="U20" s="321"/>
      <c r="V20" s="321"/>
      <c r="W20" s="321"/>
      <c r="X20" s="321"/>
      <c r="Y20" s="321"/>
      <c r="Z20" s="52"/>
      <c r="AA20" s="105"/>
      <c r="AB20" s="105"/>
    </row>
    <row r="21" spans="1:28" ht="45" customHeight="1" x14ac:dyDescent="0.15">
      <c r="B21" s="45">
        <f t="shared" si="1"/>
        <v>45390</v>
      </c>
      <c r="C21" s="46" t="str">
        <f t="shared" si="0"/>
        <v>月</v>
      </c>
      <c r="D21" s="92" t="str">
        <f>IF(OR(WEEKDAY(B21)=1,WEEKDAY(B21)=7),"休日",IF(ISNA(VLOOKUP(B21,'(事務用)2024年度休日一覧(土日除く)'!A:B,2,FALSE)),"","休日"))</f>
        <v/>
      </c>
      <c r="E21" s="130">
        <v>9</v>
      </c>
      <c r="F21" s="69" t="s">
        <v>54</v>
      </c>
      <c r="G21" s="78">
        <v>0</v>
      </c>
      <c r="H21" s="130">
        <v>17</v>
      </c>
      <c r="I21" s="69" t="s">
        <v>54</v>
      </c>
      <c r="J21" s="78">
        <v>0</v>
      </c>
      <c r="K21" s="212">
        <v>1</v>
      </c>
      <c r="L21" s="150"/>
      <c r="M21" s="147"/>
      <c r="N21" s="188"/>
      <c r="O21" s="321"/>
      <c r="P21" s="321"/>
      <c r="Q21" s="321"/>
      <c r="R21" s="321"/>
      <c r="S21" s="321"/>
      <c r="T21" s="321"/>
      <c r="U21" s="321"/>
      <c r="V21" s="321"/>
      <c r="W21" s="321"/>
      <c r="X21" s="321"/>
      <c r="Y21" s="321"/>
      <c r="Z21" s="52"/>
      <c r="AA21" s="101"/>
      <c r="AB21" s="101"/>
    </row>
    <row r="22" spans="1:28" ht="45" customHeight="1" x14ac:dyDescent="0.15">
      <c r="B22" s="45">
        <f t="shared" si="1"/>
        <v>45391</v>
      </c>
      <c r="C22" s="46" t="str">
        <f t="shared" si="0"/>
        <v>火</v>
      </c>
      <c r="D22" s="92" t="str">
        <f>IF(OR(WEEKDAY(B22)=1,WEEKDAY(B22)=7),"休日",IF(ISNA(VLOOKUP(B22,'(事務用)2024年度休日一覧(土日除く)'!A:B,2,FALSE)),"","休日"))</f>
        <v/>
      </c>
      <c r="E22" s="130">
        <v>9</v>
      </c>
      <c r="F22" s="69" t="s">
        <v>54</v>
      </c>
      <c r="G22" s="83">
        <v>30</v>
      </c>
      <c r="H22" s="130">
        <v>18</v>
      </c>
      <c r="I22" s="69" t="s">
        <v>54</v>
      </c>
      <c r="J22" s="80">
        <v>30</v>
      </c>
      <c r="K22" s="213">
        <v>1</v>
      </c>
      <c r="L22" s="151"/>
      <c r="M22" s="147"/>
      <c r="N22" s="188"/>
      <c r="O22" s="321" t="s">
        <v>72</v>
      </c>
      <c r="P22" s="321"/>
      <c r="Q22" s="321"/>
      <c r="R22" s="321"/>
      <c r="S22" s="321"/>
      <c r="T22" s="321"/>
      <c r="U22" s="321"/>
      <c r="V22" s="321"/>
      <c r="W22" s="321"/>
      <c r="X22" s="321"/>
      <c r="Y22" s="321"/>
      <c r="Z22" s="52"/>
      <c r="AA22" s="102"/>
      <c r="AB22" s="103"/>
    </row>
    <row r="23" spans="1:28" ht="45" customHeight="1" x14ac:dyDescent="0.15">
      <c r="B23" s="45">
        <f t="shared" si="1"/>
        <v>45392</v>
      </c>
      <c r="C23" s="46" t="str">
        <f t="shared" si="0"/>
        <v>水</v>
      </c>
      <c r="D23" s="92" t="str">
        <f>IF(OR(WEEKDAY(B23)=1,WEEKDAY(B23)=7),"休日",IF(ISNA(VLOOKUP(B23,'(事務用)2024年度休日一覧(土日除く)'!A:B,2,FALSE)),"","休日"))</f>
        <v/>
      </c>
      <c r="E23" s="130"/>
      <c r="F23" s="69" t="s">
        <v>54</v>
      </c>
      <c r="G23" s="78"/>
      <c r="H23" s="130"/>
      <c r="I23" s="69" t="s">
        <v>54</v>
      </c>
      <c r="J23" s="77"/>
      <c r="K23" s="210"/>
      <c r="L23" s="150" t="s">
        <v>57</v>
      </c>
      <c r="M23" s="74"/>
      <c r="N23" s="188"/>
      <c r="O23" s="321"/>
      <c r="P23" s="321"/>
      <c r="Q23" s="321"/>
      <c r="R23" s="321"/>
      <c r="S23" s="321"/>
      <c r="T23" s="321"/>
      <c r="U23" s="321"/>
      <c r="V23" s="321"/>
      <c r="W23" s="321"/>
      <c r="X23" s="321"/>
      <c r="Y23" s="321"/>
      <c r="Z23" s="52"/>
      <c r="AA23" s="12"/>
      <c r="AB23" s="21"/>
    </row>
    <row r="24" spans="1:28" ht="45" customHeight="1" x14ac:dyDescent="0.15">
      <c r="B24" s="45">
        <f t="shared" si="1"/>
        <v>45393</v>
      </c>
      <c r="C24" s="46" t="str">
        <f t="shared" si="0"/>
        <v>木</v>
      </c>
      <c r="D24" s="92" t="str">
        <f>IF(OR(WEEKDAY(B24)=1,WEEKDAY(B24)=7),"休日",IF(ISNA(VLOOKUP(B24,'(事務用)2024年度休日一覧(土日除く)'!A:B,2,FALSE)),"","休日"))</f>
        <v/>
      </c>
      <c r="E24" s="130">
        <v>10</v>
      </c>
      <c r="F24" s="69" t="s">
        <v>54</v>
      </c>
      <c r="G24" s="83">
        <v>15</v>
      </c>
      <c r="H24" s="134">
        <v>15</v>
      </c>
      <c r="I24" s="69" t="s">
        <v>54</v>
      </c>
      <c r="J24" s="77">
        <v>20</v>
      </c>
      <c r="K24" s="46"/>
      <c r="L24" s="151"/>
      <c r="M24" s="147"/>
      <c r="N24" s="188"/>
      <c r="O24" s="321"/>
      <c r="P24" s="321"/>
      <c r="Q24" s="321"/>
      <c r="R24" s="321"/>
      <c r="S24" s="321"/>
      <c r="T24" s="321"/>
      <c r="U24" s="321"/>
      <c r="V24" s="321"/>
      <c r="W24" s="321"/>
      <c r="X24" s="321"/>
      <c r="Y24" s="321"/>
      <c r="Z24" s="52"/>
      <c r="AA24" s="59"/>
      <c r="AB24" s="21"/>
    </row>
    <row r="25" spans="1:28" ht="45" customHeight="1" x14ac:dyDescent="0.15">
      <c r="B25" s="45">
        <f t="shared" si="1"/>
        <v>45394</v>
      </c>
      <c r="C25" s="46" t="str">
        <f t="shared" si="0"/>
        <v>金</v>
      </c>
      <c r="D25" s="92" t="str">
        <f>IF(OR(WEEKDAY(B25)=1,WEEKDAY(B25)=7),"休日",IF(ISNA(VLOOKUP(B25,'(事務用)2024年度休日一覧(土日除く)'!A:B,2,FALSE)),"","休日"))</f>
        <v/>
      </c>
      <c r="E25" s="130">
        <v>11</v>
      </c>
      <c r="F25" s="69" t="s">
        <v>54</v>
      </c>
      <c r="G25" s="77">
        <v>20</v>
      </c>
      <c r="H25" s="135">
        <v>19</v>
      </c>
      <c r="I25" s="72" t="s">
        <v>54</v>
      </c>
      <c r="J25" s="78">
        <v>0</v>
      </c>
      <c r="K25" s="212">
        <v>1.5</v>
      </c>
      <c r="L25" s="150"/>
      <c r="M25" s="74"/>
      <c r="N25" s="188"/>
      <c r="O25" s="329" t="s">
        <v>73</v>
      </c>
      <c r="P25" s="329"/>
      <c r="Q25" s="329"/>
      <c r="R25" s="329"/>
      <c r="S25" s="329"/>
      <c r="T25" s="329"/>
      <c r="U25" s="329"/>
      <c r="V25" s="329"/>
      <c r="W25" s="329"/>
      <c r="X25" s="329"/>
      <c r="Y25" s="329"/>
      <c r="Z25" s="52"/>
      <c r="AA25" s="12"/>
      <c r="AB25" s="21"/>
    </row>
    <row r="26" spans="1:28" ht="45" customHeight="1" x14ac:dyDescent="0.15">
      <c r="B26" s="45">
        <f t="shared" si="1"/>
        <v>45395</v>
      </c>
      <c r="C26" s="46" t="str">
        <f t="shared" si="0"/>
        <v>土</v>
      </c>
      <c r="D26" s="92" t="str">
        <f>IF(OR(WEEKDAY(B26)=1,WEEKDAY(B26)=7),"休日",IF(ISNA(VLOOKUP(B26,'(事務用)2024年度休日一覧(土日除く)'!A:B,2,FALSE)),"","休日"))</f>
        <v>休日</v>
      </c>
      <c r="E26" s="131"/>
      <c r="F26" s="69" t="s">
        <v>54</v>
      </c>
      <c r="G26" s="81"/>
      <c r="H26" s="131"/>
      <c r="I26" s="72" t="s">
        <v>54</v>
      </c>
      <c r="J26" s="81"/>
      <c r="K26" s="211"/>
      <c r="L26" s="150"/>
      <c r="M26" s="146"/>
      <c r="N26" s="188"/>
      <c r="O26" s="329"/>
      <c r="P26" s="329"/>
      <c r="Q26" s="329"/>
      <c r="R26" s="329"/>
      <c r="S26" s="329"/>
      <c r="T26" s="329"/>
      <c r="U26" s="329"/>
      <c r="V26" s="329"/>
      <c r="W26" s="329"/>
      <c r="X26" s="329"/>
      <c r="Y26" s="329"/>
      <c r="Z26" s="52"/>
      <c r="AA26" s="12"/>
      <c r="AB26" s="21"/>
    </row>
    <row r="27" spans="1:28" ht="45" customHeight="1" x14ac:dyDescent="0.15">
      <c r="B27" s="45">
        <f t="shared" si="1"/>
        <v>45396</v>
      </c>
      <c r="C27" s="46" t="str">
        <f t="shared" si="0"/>
        <v>日</v>
      </c>
      <c r="D27" s="92" t="str">
        <f>IF(OR(WEEKDAY(B27)=1,WEEKDAY(B27)=7),"休日",IF(ISNA(VLOOKUP(B27,'(事務用)2024年度休日一覧(土日除く)'!A:B,2,FALSE)),"","休日"))</f>
        <v>休日</v>
      </c>
      <c r="E27" s="131"/>
      <c r="F27" s="69" t="s">
        <v>54</v>
      </c>
      <c r="G27" s="79"/>
      <c r="H27" s="131"/>
      <c r="I27" s="69" t="s">
        <v>54</v>
      </c>
      <c r="J27" s="79"/>
      <c r="K27" s="214"/>
      <c r="L27" s="150"/>
      <c r="M27" s="118"/>
      <c r="N27" s="188"/>
      <c r="O27" s="163"/>
      <c r="P27" s="164"/>
      <c r="Q27" s="165"/>
      <c r="R27" s="166"/>
      <c r="S27" s="83"/>
      <c r="T27" s="168"/>
      <c r="U27" s="169"/>
      <c r="V27" s="170"/>
      <c r="W27" s="187"/>
      <c r="X27" s="74"/>
      <c r="Y27" s="167"/>
      <c r="Z27" s="52"/>
      <c r="AA27" s="23"/>
      <c r="AB27" s="17"/>
    </row>
    <row r="28" spans="1:28" ht="45" customHeight="1" x14ac:dyDescent="0.15">
      <c r="B28" s="45">
        <f t="shared" si="1"/>
        <v>45397</v>
      </c>
      <c r="C28" s="46" t="str">
        <f t="shared" si="0"/>
        <v>月</v>
      </c>
      <c r="D28" s="92" t="str">
        <f>IF(OR(WEEKDAY(B28)=1,WEEKDAY(B28)=7),"休日",IF(ISNA(VLOOKUP(B28,'(事務用)2024年度休日一覧(土日除く)'!A:B,2,FALSE)),"","休日"))</f>
        <v/>
      </c>
      <c r="E28" s="130"/>
      <c r="F28" s="69" t="s">
        <v>54</v>
      </c>
      <c r="G28" s="78"/>
      <c r="H28" s="130"/>
      <c r="I28" s="72" t="s">
        <v>54</v>
      </c>
      <c r="J28" s="80"/>
      <c r="K28" s="213">
        <v>1</v>
      </c>
      <c r="L28" s="151"/>
      <c r="M28" s="151" t="s">
        <v>17</v>
      </c>
      <c r="N28" s="301"/>
      <c r="O28" s="302" t="s">
        <v>74</v>
      </c>
      <c r="P28" s="302"/>
      <c r="Q28" s="302"/>
      <c r="R28" s="302"/>
      <c r="S28" s="302"/>
      <c r="T28" s="302"/>
      <c r="U28" s="302"/>
      <c r="V28" s="302"/>
      <c r="W28" s="302"/>
      <c r="X28" s="302"/>
      <c r="Y28" s="302"/>
      <c r="Z28" s="52"/>
      <c r="AA28" s="23"/>
      <c r="AB28" s="24"/>
    </row>
    <row r="29" spans="1:28" ht="45" customHeight="1" x14ac:dyDescent="0.15">
      <c r="B29" s="47">
        <f t="shared" si="1"/>
        <v>45398</v>
      </c>
      <c r="C29" s="48" t="str">
        <f t="shared" si="0"/>
        <v>火</v>
      </c>
      <c r="D29" s="93" t="str">
        <f>IF(OR(WEEKDAY(B29)=1,WEEKDAY(B29)=7),"休日",IF(ISNA(VLOOKUP(B29,'(事務用)2024年度休日一覧(土日除く)'!A:B,2,FALSE)),"","休日"))</f>
        <v/>
      </c>
      <c r="E29" s="130">
        <v>9</v>
      </c>
      <c r="F29" s="70" t="s">
        <v>54</v>
      </c>
      <c r="G29" s="78">
        <v>0</v>
      </c>
      <c r="H29" s="130">
        <v>18</v>
      </c>
      <c r="I29" s="73" t="s">
        <v>54</v>
      </c>
      <c r="J29" s="77">
        <v>0</v>
      </c>
      <c r="K29" s="210">
        <v>2</v>
      </c>
      <c r="L29" s="150"/>
      <c r="M29" s="118"/>
      <c r="N29" s="301"/>
      <c r="O29" s="302"/>
      <c r="P29" s="302"/>
      <c r="Q29" s="302"/>
      <c r="R29" s="302"/>
      <c r="S29" s="302"/>
      <c r="T29" s="302"/>
      <c r="U29" s="302"/>
      <c r="V29" s="302"/>
      <c r="W29" s="302"/>
      <c r="X29" s="302"/>
      <c r="Y29" s="302"/>
      <c r="Z29" s="53"/>
      <c r="AA29" s="19"/>
      <c r="AB29" s="23"/>
    </row>
    <row r="30" spans="1:28" ht="45" customHeight="1" thickBot="1" x14ac:dyDescent="0.2">
      <c r="A30" s="179"/>
      <c r="B30" s="178">
        <f t="shared" si="1"/>
        <v>45399</v>
      </c>
      <c r="C30" s="49" t="str">
        <f t="shared" si="0"/>
        <v>水</v>
      </c>
      <c r="D30" s="94" t="str">
        <f>IF(OR(WEEKDAY(B30)=1,WEEKDAY(B30)=7),"休日",IF(ISNA(VLOOKUP(B30,'(事務用)2024年度休日一覧(土日除く)'!A:B,2,FALSE)),"","休日"))</f>
        <v/>
      </c>
      <c r="E30" s="132">
        <v>8</v>
      </c>
      <c r="F30" s="71" t="s">
        <v>54</v>
      </c>
      <c r="G30" s="83">
        <v>30</v>
      </c>
      <c r="H30" s="138">
        <v>17</v>
      </c>
      <c r="I30" s="71" t="s">
        <v>54</v>
      </c>
      <c r="J30" s="82">
        <v>0</v>
      </c>
      <c r="K30" s="49">
        <v>2.5</v>
      </c>
      <c r="L30" s="152"/>
      <c r="M30" s="74"/>
      <c r="N30" s="43"/>
      <c r="O30" s="294" t="s">
        <v>80</v>
      </c>
      <c r="P30" s="337"/>
      <c r="Q30" s="337"/>
      <c r="R30" s="295"/>
      <c r="S30" s="42"/>
      <c r="T30" s="326" t="s">
        <v>78</v>
      </c>
      <c r="U30" s="328"/>
      <c r="V30" s="328"/>
      <c r="W30" s="328"/>
      <c r="X30" s="326"/>
      <c r="Y30" s="327"/>
      <c r="Z30" s="54"/>
      <c r="AA30" s="25"/>
      <c r="AB30" s="16"/>
    </row>
    <row r="31" spans="1:28" ht="45" customHeight="1" x14ac:dyDescent="0.15">
      <c r="B31" s="7"/>
      <c r="C31" s="7"/>
      <c r="D31" s="7"/>
      <c r="E31" s="90"/>
      <c r="F31" s="90"/>
      <c r="G31" s="90"/>
      <c r="H31" s="90"/>
      <c r="I31" s="7"/>
      <c r="J31" s="90"/>
      <c r="K31" s="90"/>
      <c r="L31" s="90"/>
      <c r="M31" s="90"/>
      <c r="N31" s="7"/>
      <c r="O31" s="7"/>
      <c r="P31" s="44"/>
      <c r="Q31" s="44"/>
      <c r="R31" s="44"/>
      <c r="S31" s="7"/>
      <c r="T31" s="326" t="s">
        <v>79</v>
      </c>
      <c r="U31" s="328"/>
      <c r="V31" s="328"/>
      <c r="W31" s="327"/>
      <c r="X31" s="328"/>
      <c r="Y31" s="327"/>
      <c r="Z31" s="55"/>
      <c r="AA31" s="7"/>
      <c r="AB31" s="7"/>
    </row>
    <row r="32" spans="1:28" ht="50.25" customHeight="1" x14ac:dyDescent="0.15">
      <c r="B32" s="7"/>
      <c r="C32" s="7"/>
      <c r="D32" s="7"/>
      <c r="E32" s="7"/>
      <c r="F32" s="7"/>
      <c r="G32" s="7"/>
      <c r="H32" s="7"/>
      <c r="I32" s="7"/>
      <c r="J32" s="7"/>
      <c r="K32" s="7"/>
      <c r="L32" s="7"/>
      <c r="M32" s="7"/>
      <c r="N32" s="7"/>
      <c r="O32" s="7"/>
      <c r="P32" s="44"/>
      <c r="Q32" s="44"/>
      <c r="R32" s="44"/>
      <c r="S32" s="7"/>
      <c r="T32" s="128"/>
      <c r="U32" s="128"/>
      <c r="V32" s="128"/>
      <c r="W32" s="128"/>
      <c r="X32" s="128"/>
      <c r="Y32" s="7"/>
      <c r="Z32" s="55"/>
      <c r="AA32" s="7"/>
      <c r="AB32" s="7"/>
    </row>
    <row r="33" spans="2:28" s="30" customFormat="1" ht="33.75" customHeight="1" x14ac:dyDescent="0.15">
      <c r="B33" s="162"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x14ac:dyDescent="0.15">
      <c r="B34" s="338" t="s">
        <v>55</v>
      </c>
      <c r="C34" s="338"/>
      <c r="D34" s="338"/>
      <c r="E34" s="338"/>
      <c r="F34" s="338"/>
      <c r="G34" s="338"/>
      <c r="H34" s="338"/>
      <c r="I34" s="338"/>
      <c r="J34" s="338"/>
      <c r="K34" s="338"/>
      <c r="L34" s="338"/>
      <c r="M34" s="338"/>
      <c r="N34" s="338"/>
      <c r="O34" s="338"/>
      <c r="P34" s="338"/>
      <c r="Q34" s="338"/>
      <c r="R34" s="338"/>
      <c r="S34" s="338"/>
      <c r="T34" s="338"/>
      <c r="U34" s="338"/>
      <c r="V34" s="338"/>
      <c r="W34" s="338"/>
      <c r="X34" s="338"/>
      <c r="Y34" s="338"/>
      <c r="Z34" s="3"/>
      <c r="AA34" s="26"/>
      <c r="AB34" s="3"/>
    </row>
    <row r="35" spans="2:28" ht="12" customHeight="1" thickBot="1" x14ac:dyDescent="0.2">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x14ac:dyDescent="0.2">
      <c r="B36" s="303" t="s">
        <v>44</v>
      </c>
      <c r="C36" s="304"/>
      <c r="D36" s="304"/>
      <c r="E36" s="304"/>
      <c r="F36" s="304"/>
      <c r="G36" s="304"/>
      <c r="H36" s="304"/>
      <c r="I36" s="304"/>
      <c r="J36" s="304"/>
      <c r="K36" s="304"/>
      <c r="L36" s="304"/>
      <c r="M36" s="305"/>
      <c r="N36" s="303" t="s">
        <v>52</v>
      </c>
      <c r="O36" s="304"/>
      <c r="P36" s="304"/>
      <c r="Q36" s="304"/>
      <c r="R36" s="304"/>
      <c r="S36" s="304"/>
      <c r="T36" s="304"/>
      <c r="U36" s="304"/>
      <c r="V36" s="304"/>
      <c r="W36" s="304"/>
      <c r="X36" s="304"/>
      <c r="Y36" s="305"/>
      <c r="Z36" s="7"/>
      <c r="AA36" s="26"/>
      <c r="AB36" s="3"/>
    </row>
    <row r="37" spans="2:28" ht="20.25" customHeight="1" x14ac:dyDescent="0.15">
      <c r="B37" s="113" t="s">
        <v>9</v>
      </c>
      <c r="C37" s="306" t="s">
        <v>10</v>
      </c>
      <c r="D37" s="307"/>
      <c r="E37" s="306" t="s">
        <v>2</v>
      </c>
      <c r="F37" s="308"/>
      <c r="G37" s="308"/>
      <c r="H37" s="306" t="s">
        <v>3</v>
      </c>
      <c r="I37" s="308"/>
      <c r="J37" s="307"/>
      <c r="K37" s="306" t="s">
        <v>8</v>
      </c>
      <c r="L37" s="308"/>
      <c r="M37" s="336"/>
      <c r="N37" s="113" t="s">
        <v>9</v>
      </c>
      <c r="O37" s="308" t="s">
        <v>10</v>
      </c>
      <c r="P37" s="307"/>
      <c r="Q37" s="306" t="s">
        <v>2</v>
      </c>
      <c r="R37" s="308"/>
      <c r="S37" s="307"/>
      <c r="T37" s="306" t="s">
        <v>3</v>
      </c>
      <c r="U37" s="308"/>
      <c r="V37" s="307"/>
      <c r="W37" s="306" t="s">
        <v>8</v>
      </c>
      <c r="X37" s="308"/>
      <c r="Y37" s="336"/>
    </row>
    <row r="38" spans="2:28" ht="39.950000000000003" customHeight="1" x14ac:dyDescent="0.15">
      <c r="B38" s="120"/>
      <c r="C38" s="294"/>
      <c r="D38" s="295"/>
      <c r="E38" s="140"/>
      <c r="F38" s="114" t="s">
        <v>13</v>
      </c>
      <c r="G38" s="116"/>
      <c r="H38" s="140"/>
      <c r="I38" s="114" t="s">
        <v>13</v>
      </c>
      <c r="J38" s="117"/>
      <c r="K38" s="296"/>
      <c r="L38" s="297"/>
      <c r="M38" s="298"/>
      <c r="N38" s="120"/>
      <c r="O38" s="294"/>
      <c r="P38" s="295"/>
      <c r="Q38" s="140"/>
      <c r="R38" s="114" t="s">
        <v>13</v>
      </c>
      <c r="S38" s="116"/>
      <c r="T38" s="140"/>
      <c r="U38" s="114" t="s">
        <v>13</v>
      </c>
      <c r="V38" s="117"/>
      <c r="W38" s="296"/>
      <c r="X38" s="297"/>
      <c r="Y38" s="298"/>
    </row>
    <row r="39" spans="2:28" ht="39.950000000000003" customHeight="1" x14ac:dyDescent="0.15">
      <c r="B39" s="120"/>
      <c r="C39" s="294"/>
      <c r="D39" s="295"/>
      <c r="E39" s="140"/>
      <c r="F39" s="114" t="s">
        <v>13</v>
      </c>
      <c r="G39" s="116"/>
      <c r="H39" s="140"/>
      <c r="I39" s="114" t="s">
        <v>13</v>
      </c>
      <c r="J39" s="117"/>
      <c r="K39" s="296"/>
      <c r="L39" s="297"/>
      <c r="M39" s="298"/>
      <c r="N39" s="120"/>
      <c r="O39" s="294"/>
      <c r="P39" s="295"/>
      <c r="Q39" s="140"/>
      <c r="R39" s="114" t="s">
        <v>13</v>
      </c>
      <c r="S39" s="116"/>
      <c r="T39" s="140"/>
      <c r="U39" s="114" t="s">
        <v>13</v>
      </c>
      <c r="V39" s="117"/>
      <c r="W39" s="296"/>
      <c r="X39" s="297"/>
      <c r="Y39" s="298"/>
    </row>
    <row r="40" spans="2:28" ht="39.950000000000003" customHeight="1" x14ac:dyDescent="0.15">
      <c r="B40" s="120"/>
      <c r="C40" s="294"/>
      <c r="D40" s="295"/>
      <c r="E40" s="140"/>
      <c r="F40" s="114" t="s">
        <v>13</v>
      </c>
      <c r="G40" s="116"/>
      <c r="H40" s="140"/>
      <c r="I40" s="114" t="s">
        <v>13</v>
      </c>
      <c r="J40" s="117"/>
      <c r="K40" s="296"/>
      <c r="L40" s="297"/>
      <c r="M40" s="298"/>
      <c r="N40" s="120"/>
      <c r="O40" s="294"/>
      <c r="P40" s="295"/>
      <c r="Q40" s="140"/>
      <c r="R40" s="114" t="s">
        <v>13</v>
      </c>
      <c r="S40" s="116"/>
      <c r="T40" s="140"/>
      <c r="U40" s="114" t="s">
        <v>13</v>
      </c>
      <c r="V40" s="117"/>
      <c r="W40" s="296"/>
      <c r="X40" s="297"/>
      <c r="Y40" s="298"/>
    </row>
    <row r="41" spans="2:28" ht="39.950000000000003" customHeight="1" x14ac:dyDescent="0.15">
      <c r="B41" s="120"/>
      <c r="C41" s="294"/>
      <c r="D41" s="295"/>
      <c r="E41" s="140"/>
      <c r="F41" s="114" t="s">
        <v>13</v>
      </c>
      <c r="G41" s="116"/>
      <c r="H41" s="140"/>
      <c r="I41" s="114" t="s">
        <v>13</v>
      </c>
      <c r="J41" s="117"/>
      <c r="K41" s="296"/>
      <c r="L41" s="297"/>
      <c r="M41" s="298"/>
      <c r="N41" s="120"/>
      <c r="O41" s="294"/>
      <c r="P41" s="295"/>
      <c r="Q41" s="140"/>
      <c r="R41" s="114" t="s">
        <v>13</v>
      </c>
      <c r="S41" s="116"/>
      <c r="T41" s="140"/>
      <c r="U41" s="114" t="s">
        <v>13</v>
      </c>
      <c r="V41" s="117"/>
      <c r="W41" s="296"/>
      <c r="X41" s="297"/>
      <c r="Y41" s="298"/>
    </row>
    <row r="42" spans="2:28" ht="39.950000000000003" customHeight="1" thickBot="1" x14ac:dyDescent="0.2">
      <c r="B42" s="123"/>
      <c r="C42" s="299"/>
      <c r="D42" s="300"/>
      <c r="E42" s="141"/>
      <c r="F42" s="124" t="s">
        <v>13</v>
      </c>
      <c r="G42" s="125"/>
      <c r="H42" s="141"/>
      <c r="I42" s="124" t="s">
        <v>13</v>
      </c>
      <c r="J42" s="126"/>
      <c r="K42" s="291"/>
      <c r="L42" s="292"/>
      <c r="M42" s="293"/>
      <c r="N42" s="123"/>
      <c r="O42" s="299"/>
      <c r="P42" s="300"/>
      <c r="Q42" s="157"/>
      <c r="R42" s="124" t="s">
        <v>13</v>
      </c>
      <c r="S42" s="125"/>
      <c r="T42" s="157"/>
      <c r="U42" s="124" t="s">
        <v>13</v>
      </c>
      <c r="V42" s="126"/>
      <c r="W42" s="291"/>
      <c r="X42" s="292"/>
      <c r="Y42" s="293"/>
    </row>
    <row r="43" spans="2:28" ht="24" customHeight="1" x14ac:dyDescent="0.15">
      <c r="B43" s="56"/>
      <c r="C43" s="12"/>
      <c r="D43" s="12"/>
      <c r="E43" s="12"/>
      <c r="F43" s="12"/>
      <c r="G43" s="12"/>
      <c r="H43" s="12"/>
      <c r="I43" s="12"/>
      <c r="J43" s="12"/>
      <c r="K43" s="12"/>
      <c r="L43" s="12"/>
      <c r="M43" s="12"/>
      <c r="N43" s="12"/>
      <c r="O43" s="12"/>
      <c r="P43" s="12"/>
      <c r="Q43" s="158"/>
      <c r="R43" s="12"/>
      <c r="S43" s="12"/>
      <c r="T43" s="158"/>
      <c r="U43" s="12"/>
      <c r="V43" s="12"/>
      <c r="W43" s="12"/>
      <c r="X43" s="12"/>
      <c r="Y43" s="12"/>
      <c r="Z43" s="7"/>
      <c r="AA43" s="7"/>
      <c r="AB43" s="3"/>
    </row>
    <row r="44" spans="2:28" ht="38.25" customHeight="1" x14ac:dyDescent="0.15">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7"/>
      <c r="AA45" s="7"/>
      <c r="AB45" s="3"/>
    </row>
    <row r="46" spans="2:28" ht="18.75" customHeight="1" x14ac:dyDescent="0.15">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x14ac:dyDescent="0.15">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C14:C30 O27">
    <cfRule type="expression" dxfId="451" priority="34" stopIfTrue="1">
      <formula>D14="休日"</formula>
    </cfRule>
  </conditionalFormatting>
  <conditionalFormatting sqref="D14:D30 P27">
    <cfRule type="expression" dxfId="450" priority="33" stopIfTrue="1">
      <formula>D14="休日"</formula>
    </cfRule>
  </conditionalFormatting>
  <conditionalFormatting sqref="E14:E30">
    <cfRule type="expression" dxfId="449" priority="24" stopIfTrue="1">
      <formula>E14&lt;=4</formula>
    </cfRule>
    <cfRule type="expression" dxfId="448" priority="17">
      <formula>D14="休日"</formula>
    </cfRule>
    <cfRule type="expression" dxfId="447" priority="27" stopIfTrue="1">
      <formula>E14&gt;=22</formula>
    </cfRule>
  </conditionalFormatting>
  <conditionalFormatting sqref="F14:F30 R27">
    <cfRule type="expression" dxfId="446" priority="23" stopIfTrue="1">
      <formula>E14&lt;=4</formula>
    </cfRule>
    <cfRule type="expression" dxfId="445" priority="11" stopIfTrue="1">
      <formula>D14="休日"</formula>
    </cfRule>
    <cfRule type="expression" dxfId="444" priority="16" stopIfTrue="1">
      <formula>E14=0</formula>
    </cfRule>
    <cfRule type="expression" dxfId="443" priority="32" stopIfTrue="1">
      <formula>E14&gt;=22</formula>
    </cfRule>
  </conditionalFormatting>
  <conditionalFormatting sqref="G14:G30 S27">
    <cfRule type="expression" dxfId="442" priority="22" stopIfTrue="1">
      <formula>E14&lt;=4</formula>
    </cfRule>
    <cfRule type="expression" dxfId="441" priority="15" stopIfTrue="1">
      <formula>D14="休日"</formula>
    </cfRule>
    <cfRule type="expression" dxfId="440" priority="26" stopIfTrue="1">
      <formula>E14&gt;=22</formula>
    </cfRule>
  </conditionalFormatting>
  <conditionalFormatting sqref="H14:H30 T27">
    <cfRule type="expression" dxfId="439" priority="21" stopIfTrue="1">
      <formula>H14&lt;=4</formula>
    </cfRule>
    <cfRule type="expression" dxfId="438" priority="18" stopIfTrue="1">
      <formula>D14="休日"</formula>
    </cfRule>
    <cfRule type="expression" dxfId="437" priority="28" stopIfTrue="1">
      <formula>H14&gt;=22</formula>
    </cfRule>
  </conditionalFormatting>
  <conditionalFormatting sqref="I14:I30 U27">
    <cfRule type="expression" dxfId="436" priority="20" stopIfTrue="1">
      <formula>H14&lt;=4</formula>
    </cfRule>
    <cfRule type="expression" dxfId="435" priority="10" stopIfTrue="1">
      <formula>D14="休日"</formula>
    </cfRule>
    <cfRule type="expression" dxfId="434" priority="14" stopIfTrue="1">
      <formula>H14=0</formula>
    </cfRule>
    <cfRule type="expression" dxfId="433" priority="31" stopIfTrue="1">
      <formula>H14&gt;=22</formula>
    </cfRule>
  </conditionalFormatting>
  <conditionalFormatting sqref="J14:J30 V27">
    <cfRule type="expression" dxfId="432" priority="19" stopIfTrue="1">
      <formula>H14&lt;=4</formula>
    </cfRule>
    <cfRule type="expression" dxfId="431" priority="12" stopIfTrue="1">
      <formula>D14="休日"</formula>
    </cfRule>
    <cfRule type="expression" dxfId="430" priority="13" stopIfTrue="1">
      <formula>H14=0</formula>
    </cfRule>
    <cfRule type="expression" dxfId="429" priority="25" stopIfTrue="1">
      <formula>H14&gt;=22</formula>
    </cfRule>
  </conditionalFormatting>
  <conditionalFormatting sqref="K14:K30">
    <cfRule type="expression" dxfId="428" priority="6" stopIfTrue="1">
      <formula>D14="休日"</formula>
    </cfRule>
  </conditionalFormatting>
  <conditionalFormatting sqref="L14:L30">
    <cfRule type="expression" dxfId="427" priority="30" stopIfTrue="1">
      <formula>D14="休日"</formula>
    </cfRule>
  </conditionalFormatting>
  <conditionalFormatting sqref="M14:M27 M29:M30">
    <cfRule type="expression" dxfId="426" priority="9" stopIfTrue="1">
      <formula>D14="休日"</formula>
    </cfRule>
  </conditionalFormatting>
  <conditionalFormatting sqref="M28">
    <cfRule type="expression" dxfId="425" priority="1" stopIfTrue="1">
      <formula>E28="休日"</formula>
    </cfRule>
  </conditionalFormatting>
  <conditionalFormatting sqref="N14:N27 B14:B30">
    <cfRule type="expression" dxfId="424" priority="35" stopIfTrue="1">
      <formula>D14="休日"</formula>
    </cfRule>
  </conditionalFormatting>
  <conditionalFormatting sqref="O12">
    <cfRule type="expression" dxfId="423" priority="3" stopIfTrue="1">
      <formula>P12="休日"</formula>
    </cfRule>
  </conditionalFormatting>
  <conditionalFormatting sqref="O14">
    <cfRule type="expression" dxfId="422" priority="4" stopIfTrue="1">
      <formula>P14="休日"</formula>
    </cfRule>
  </conditionalFormatting>
  <conditionalFormatting sqref="O19">
    <cfRule type="expression" dxfId="421" priority="2" stopIfTrue="1">
      <formula>P20="休日"</formula>
    </cfRule>
  </conditionalFormatting>
  <conditionalFormatting sqref="W27">
    <cfRule type="expression" dxfId="420" priority="8" stopIfTrue="1">
      <formula>P27="休日"</formula>
    </cfRule>
  </conditionalFormatting>
  <conditionalFormatting sqref="X27">
    <cfRule type="expression" dxfId="419" priority="7" stopIfTrue="1">
      <formula>P27="休日"</formula>
    </cfRule>
  </conditionalFormatting>
  <conditionalFormatting sqref="Y27">
    <cfRule type="expression" dxfId="418"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V51"/>
  <sheetViews>
    <sheetView view="pageBreakPreview" zoomScale="70" zoomScaleNormal="100" zoomScaleSheetLayoutView="70" workbookViewId="0">
      <selection activeCell="Q9" sqref="Q9"/>
    </sheetView>
  </sheetViews>
  <sheetFormatPr defaultRowHeight="30.75" x14ac:dyDescent="0.1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x14ac:dyDescent="0.2">
      <c r="B1" s="111"/>
      <c r="C1" s="111"/>
      <c r="D1" s="330"/>
      <c r="E1" s="330"/>
      <c r="F1" s="330"/>
      <c r="G1" s="64"/>
      <c r="H1" s="41"/>
      <c r="I1" s="41"/>
      <c r="J1" s="41"/>
      <c r="K1" s="41"/>
      <c r="L1" s="200" t="s">
        <v>48</v>
      </c>
      <c r="M1" s="112"/>
      <c r="N1" s="112"/>
      <c r="O1" s="112"/>
      <c r="P1" s="112"/>
      <c r="Q1" s="112"/>
      <c r="R1" s="63"/>
      <c r="S1" s="63"/>
      <c r="T1" s="3"/>
      <c r="U1" s="3"/>
      <c r="V1" s="354">
        <v>45627</v>
      </c>
      <c r="W1" s="355"/>
      <c r="X1" s="355"/>
      <c r="Y1" s="356"/>
      <c r="Z1" s="3"/>
      <c r="AA1" s="3"/>
      <c r="AB1" s="357"/>
      <c r="AC1" s="357"/>
      <c r="AD1" s="357"/>
      <c r="AE1" s="357"/>
      <c r="AF1" s="357"/>
      <c r="AG1" s="357"/>
      <c r="AH1" s="357"/>
      <c r="AI1" s="357"/>
      <c r="AJ1" s="357"/>
      <c r="AK1" s="357"/>
      <c r="AL1" s="357"/>
      <c r="AM1" s="357"/>
      <c r="AN1" s="357"/>
      <c r="AO1" s="357"/>
      <c r="AP1" s="357"/>
      <c r="AQ1" s="357"/>
      <c r="AR1" s="357"/>
      <c r="AS1" s="357"/>
      <c r="AT1" s="357"/>
      <c r="AU1" s="357"/>
      <c r="AV1" s="357"/>
    </row>
    <row r="2" spans="2:48" ht="9" customHeight="1" x14ac:dyDescent="0.3">
      <c r="B2" s="334"/>
      <c r="C2" s="334"/>
      <c r="D2" s="334"/>
      <c r="E2" s="334"/>
      <c r="F2" s="334"/>
      <c r="G2" s="334"/>
      <c r="H2" s="334"/>
      <c r="I2" s="334"/>
      <c r="J2" s="334"/>
      <c r="K2" s="334"/>
      <c r="L2" s="334"/>
      <c r="M2" s="334"/>
      <c r="N2" s="334"/>
      <c r="O2" s="334"/>
      <c r="P2" s="334"/>
      <c r="Q2" s="334"/>
      <c r="R2" s="334"/>
      <c r="S2" s="334"/>
      <c r="T2" s="334"/>
      <c r="U2" s="334"/>
      <c r="V2" s="334"/>
      <c r="W2" s="144"/>
      <c r="X2" s="144"/>
      <c r="Y2" s="5"/>
      <c r="Z2" s="5"/>
      <c r="AA2" s="5"/>
      <c r="AB2" s="5"/>
      <c r="AC2" s="5"/>
      <c r="AD2" s="6"/>
      <c r="AE2" s="5"/>
      <c r="AF2" s="5"/>
      <c r="AG2" s="5"/>
      <c r="AH2" s="5"/>
      <c r="AI2" s="5"/>
      <c r="AJ2" s="5"/>
      <c r="AK2" s="5"/>
      <c r="AL2" s="5"/>
      <c r="AM2" s="5"/>
    </row>
    <row r="3" spans="2:48" ht="73.5" customHeight="1" x14ac:dyDescent="0.2">
      <c r="B3" s="335" t="s">
        <v>67</v>
      </c>
      <c r="C3" s="335"/>
      <c r="D3" s="335"/>
      <c r="E3" s="335"/>
      <c r="F3" s="335"/>
      <c r="G3" s="335"/>
      <c r="H3" s="335"/>
      <c r="I3" s="335"/>
      <c r="J3" s="335"/>
      <c r="K3" s="335"/>
      <c r="L3" s="335"/>
      <c r="M3" s="335"/>
      <c r="N3" s="335"/>
      <c r="O3" s="335"/>
      <c r="P3" s="335"/>
      <c r="Q3" s="335"/>
      <c r="R3" s="335"/>
      <c r="S3" s="335"/>
      <c r="T3" s="335"/>
      <c r="U3" s="335"/>
      <c r="V3" s="335"/>
      <c r="W3" s="335"/>
      <c r="X3" s="335"/>
      <c r="Y3" s="335"/>
      <c r="Z3" s="3"/>
      <c r="AA3" s="345"/>
      <c r="AB3" s="345"/>
      <c r="AC3" s="345"/>
      <c r="AD3" s="345"/>
      <c r="AE3" s="345"/>
      <c r="AF3" s="345"/>
      <c r="AG3" s="345"/>
      <c r="AH3" s="345"/>
      <c r="AI3" s="345"/>
      <c r="AJ3" s="345"/>
      <c r="AK3" s="345"/>
      <c r="AL3" s="345"/>
      <c r="AM3" s="345"/>
      <c r="AN3" s="345"/>
      <c r="AO3" s="345"/>
      <c r="AP3" s="345"/>
      <c r="AQ3" s="345"/>
      <c r="AR3" s="345"/>
      <c r="AS3" s="345"/>
      <c r="AT3" s="345"/>
      <c r="AU3" s="345"/>
      <c r="AV3" s="345"/>
    </row>
    <row r="4" spans="2:48" ht="29.25" customHeight="1" thickBot="1" x14ac:dyDescent="0.35">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x14ac:dyDescent="0.2">
      <c r="B5" s="201" t="s">
        <v>45</v>
      </c>
      <c r="C5" s="347">
        <f>'2024.11'!C5:J5</f>
        <v>0</v>
      </c>
      <c r="D5" s="348"/>
      <c r="E5" s="348"/>
      <c r="F5" s="348"/>
      <c r="G5" s="348"/>
      <c r="H5" s="348"/>
      <c r="I5" s="348"/>
      <c r="J5" s="349"/>
      <c r="K5" s="183"/>
      <c r="L5" s="202" t="s">
        <v>46</v>
      </c>
      <c r="M5" s="347">
        <f>'2024.11'!M5:Q5</f>
        <v>0</v>
      </c>
      <c r="N5" s="348"/>
      <c r="O5" s="348"/>
      <c r="P5" s="348"/>
      <c r="Q5" s="349"/>
      <c r="R5" s="185"/>
      <c r="S5" s="202" t="s">
        <v>47</v>
      </c>
      <c r="T5" s="347">
        <f>'2024.11'!T5:Y5</f>
        <v>0</v>
      </c>
      <c r="U5" s="348"/>
      <c r="V5" s="348"/>
      <c r="W5" s="348"/>
      <c r="X5" s="348"/>
      <c r="Y5" s="349"/>
      <c r="Z5" s="115"/>
      <c r="AA5" s="350"/>
      <c r="AB5" s="350"/>
      <c r="AC5" s="350"/>
      <c r="AD5" s="350"/>
      <c r="AE5" s="350"/>
      <c r="AF5" s="350"/>
      <c r="AG5" s="350"/>
      <c r="AH5" s="350"/>
      <c r="AI5" s="350"/>
      <c r="AJ5" s="350"/>
      <c r="AK5" s="350"/>
      <c r="AL5" s="350"/>
      <c r="AM5" s="350"/>
      <c r="AN5" s="350"/>
      <c r="AO5" s="350"/>
      <c r="AP5" s="350"/>
      <c r="AQ5" s="350"/>
      <c r="AR5" s="350"/>
      <c r="AS5" s="350"/>
      <c r="AT5" s="350"/>
    </row>
    <row r="6" spans="2:48" ht="22.5" customHeight="1" thickTop="1" x14ac:dyDescent="0.15">
      <c r="B6" s="8"/>
      <c r="C6" s="8"/>
      <c r="D6" s="35"/>
      <c r="E6" s="35"/>
      <c r="F6" s="35"/>
      <c r="G6" s="35"/>
      <c r="H6" s="35"/>
      <c r="I6" s="35"/>
      <c r="J6" s="35"/>
      <c r="K6" s="35"/>
      <c r="L6" s="35"/>
      <c r="M6" s="35"/>
      <c r="N6" s="35"/>
      <c r="O6" s="35"/>
      <c r="P6" s="35"/>
      <c r="T6" s="8"/>
      <c r="U6" s="8"/>
      <c r="V6" s="8"/>
      <c r="W6" s="8"/>
      <c r="X6" s="8"/>
      <c r="Z6" s="50"/>
      <c r="AA6" s="8"/>
      <c r="AB6" s="9"/>
      <c r="AC6" s="9"/>
      <c r="AD6" s="171"/>
      <c r="AE6" s="171"/>
      <c r="AF6" s="9"/>
      <c r="AG6" s="9"/>
      <c r="AH6" s="9"/>
      <c r="AI6" s="9"/>
      <c r="AJ6" s="9"/>
      <c r="AK6" s="9"/>
      <c r="AL6" s="9"/>
      <c r="AM6" s="9"/>
    </row>
    <row r="7" spans="2:48" ht="33" customHeight="1" x14ac:dyDescent="0.15">
      <c r="B7" s="358" t="s">
        <v>63</v>
      </c>
      <c r="C7" s="358"/>
      <c r="D7" s="358"/>
      <c r="E7" s="358"/>
      <c r="F7" s="358"/>
      <c r="G7" s="358"/>
      <c r="H7" s="358"/>
      <c r="I7" s="358"/>
      <c r="J7" s="358"/>
      <c r="K7" s="358"/>
      <c r="L7" s="358"/>
      <c r="M7" s="358"/>
      <c r="N7" s="358"/>
      <c r="O7" s="358"/>
      <c r="P7" s="358"/>
      <c r="Q7" s="358"/>
      <c r="R7" s="358"/>
      <c r="S7" s="358"/>
      <c r="T7" s="358"/>
      <c r="U7" s="358"/>
      <c r="V7" s="358"/>
      <c r="W7" s="358"/>
      <c r="X7" s="358"/>
      <c r="Y7" s="358"/>
      <c r="Z7" s="280"/>
      <c r="AA7" s="57"/>
      <c r="AB7" s="57"/>
      <c r="AC7" s="9"/>
      <c r="AD7" s="171"/>
      <c r="AE7" s="171"/>
      <c r="AF7" s="9"/>
      <c r="AG7" s="9"/>
      <c r="AH7" s="9"/>
      <c r="AI7" s="9"/>
      <c r="AJ7" s="9"/>
      <c r="AK7" s="9"/>
      <c r="AL7" s="9"/>
      <c r="AM7" s="9"/>
    </row>
    <row r="8" spans="2:48" ht="66" customHeight="1" thickBot="1" x14ac:dyDescent="0.2">
      <c r="B8" s="340" t="s">
        <v>83</v>
      </c>
      <c r="C8" s="340"/>
      <c r="D8" s="340"/>
      <c r="E8" s="340"/>
      <c r="F8" s="340"/>
      <c r="G8" s="340"/>
      <c r="H8" s="340"/>
      <c r="I8" s="340"/>
      <c r="J8" s="340"/>
      <c r="K8" s="340"/>
      <c r="L8" s="340"/>
      <c r="M8" s="340"/>
      <c r="N8" s="340"/>
      <c r="O8" s="340"/>
      <c r="P8" s="340"/>
      <c r="Q8" s="340"/>
      <c r="R8" s="340"/>
      <c r="S8" s="340"/>
      <c r="T8" s="340"/>
      <c r="U8" s="340"/>
      <c r="V8" s="340"/>
      <c r="W8" s="340"/>
      <c r="X8" s="340"/>
      <c r="Y8" s="340"/>
      <c r="Z8" s="3"/>
      <c r="AA8" s="8"/>
      <c r="AB8" s="9"/>
      <c r="AC8" s="9"/>
      <c r="AD8" s="171"/>
      <c r="AE8" s="171"/>
      <c r="AF8" s="9"/>
      <c r="AG8" s="9"/>
      <c r="AH8" s="9"/>
      <c r="AI8" s="9"/>
      <c r="AJ8" s="9"/>
      <c r="AK8" s="9"/>
      <c r="AL8" s="9"/>
      <c r="AM8" s="9"/>
    </row>
    <row r="9" spans="2:48" ht="29.25" customHeight="1" thickBot="1" x14ac:dyDescent="0.2">
      <c r="B9" s="302" t="s">
        <v>62</v>
      </c>
      <c r="C9" s="302"/>
      <c r="D9" s="302"/>
      <c r="E9" s="302"/>
      <c r="F9" s="302"/>
      <c r="G9" s="302"/>
      <c r="H9" s="302"/>
      <c r="I9" s="302"/>
      <c r="J9" s="302"/>
      <c r="K9" s="302"/>
      <c r="L9" s="302"/>
      <c r="M9" s="302"/>
      <c r="N9" s="341" t="s">
        <v>2</v>
      </c>
      <c r="O9" s="341"/>
      <c r="P9" s="342"/>
      <c r="Q9" s="121"/>
      <c r="R9" s="74" t="s">
        <v>13</v>
      </c>
      <c r="S9" s="142"/>
      <c r="T9" s="74"/>
      <c r="U9" s="343" t="s">
        <v>68</v>
      </c>
      <c r="V9" s="344"/>
      <c r="W9" s="352"/>
      <c r="X9" s="353"/>
      <c r="Y9" s="244" t="s">
        <v>84</v>
      </c>
      <c r="Z9" s="44"/>
      <c r="AA9" s="8"/>
      <c r="AB9" s="9"/>
      <c r="AC9" s="9"/>
      <c r="AD9" s="171"/>
      <c r="AE9" s="171"/>
      <c r="AF9" s="9"/>
      <c r="AG9" s="9"/>
      <c r="AH9" s="9"/>
      <c r="AI9" s="9"/>
      <c r="AJ9" s="9"/>
      <c r="AK9" s="9"/>
      <c r="AL9" s="9"/>
      <c r="AM9" s="9"/>
    </row>
    <row r="10" spans="2:48" ht="29.25" customHeight="1" thickBot="1" x14ac:dyDescent="0.2">
      <c r="B10" s="302"/>
      <c r="C10" s="302"/>
      <c r="D10" s="302"/>
      <c r="E10" s="302"/>
      <c r="F10" s="302"/>
      <c r="G10" s="302"/>
      <c r="H10" s="302"/>
      <c r="I10" s="302"/>
      <c r="J10" s="302"/>
      <c r="K10" s="302"/>
      <c r="L10" s="302"/>
      <c r="M10" s="302"/>
      <c r="N10" s="341" t="s">
        <v>3</v>
      </c>
      <c r="O10" s="341"/>
      <c r="P10" s="342"/>
      <c r="Q10" s="121"/>
      <c r="R10" s="66" t="s">
        <v>13</v>
      </c>
      <c r="S10" s="122"/>
      <c r="T10" s="75"/>
      <c r="U10" s="65"/>
      <c r="V10" s="65"/>
      <c r="W10" s="65"/>
      <c r="X10" s="65"/>
      <c r="Y10" s="95"/>
      <c r="Z10" s="10"/>
      <c r="AA10" s="58"/>
      <c r="AB10" s="9"/>
      <c r="AC10" s="9"/>
      <c r="AD10" s="226" t="s">
        <v>82</v>
      </c>
      <c r="AE10" s="171"/>
      <c r="AF10" s="9"/>
      <c r="AG10" s="9"/>
      <c r="AH10" s="9"/>
      <c r="AI10" s="9"/>
      <c r="AJ10" s="9"/>
      <c r="AK10" s="9"/>
      <c r="AL10" s="9"/>
      <c r="AM10" s="9"/>
    </row>
    <row r="11" spans="2:48" ht="13.5" customHeight="1" thickBot="1" x14ac:dyDescent="0.2">
      <c r="B11" s="36"/>
      <c r="C11" s="36"/>
      <c r="D11" s="36"/>
      <c r="E11" s="36"/>
      <c r="F11" s="36"/>
      <c r="G11" s="36"/>
      <c r="H11" s="36"/>
      <c r="I11" s="36"/>
      <c r="J11" s="36"/>
      <c r="K11" s="36"/>
      <c r="L11" s="36"/>
      <c r="M11" s="36"/>
      <c r="N11" s="36"/>
      <c r="O11" s="36"/>
      <c r="P11" s="36"/>
      <c r="Q11" s="36"/>
      <c r="R11" s="36"/>
      <c r="S11" s="36"/>
      <c r="T11" s="36"/>
      <c r="U11" s="36"/>
      <c r="V11" s="36"/>
      <c r="W11" s="36"/>
      <c r="X11" s="36"/>
      <c r="Y11" s="36"/>
      <c r="Z11" s="280"/>
      <c r="AA11" s="12"/>
      <c r="AB11" s="12"/>
      <c r="AC11" s="12"/>
      <c r="AD11" s="13"/>
      <c r="AE11" s="14"/>
      <c r="AF11" s="10"/>
      <c r="AG11" s="12"/>
      <c r="AH11" s="12"/>
      <c r="AI11" s="12"/>
      <c r="AJ11" s="12"/>
      <c r="AK11" s="12"/>
      <c r="AL11" s="12"/>
    </row>
    <row r="12" spans="2:48" ht="29.25" customHeight="1" thickBot="1" x14ac:dyDescent="0.2">
      <c r="B12" s="309" t="s">
        <v>4</v>
      </c>
      <c r="C12" s="310"/>
      <c r="D12" s="311"/>
      <c r="E12" s="322" t="s">
        <v>7</v>
      </c>
      <c r="F12" s="323"/>
      <c r="G12" s="323"/>
      <c r="H12" s="323"/>
      <c r="I12" s="323"/>
      <c r="J12" s="323"/>
      <c r="K12" s="323"/>
      <c r="L12" s="324" t="s">
        <v>11</v>
      </c>
      <c r="M12" s="315" t="s">
        <v>49</v>
      </c>
      <c r="N12" s="309" t="s">
        <v>4</v>
      </c>
      <c r="O12" s="310"/>
      <c r="P12" s="310"/>
      <c r="Q12" s="322" t="s">
        <v>7</v>
      </c>
      <c r="R12" s="323"/>
      <c r="S12" s="323"/>
      <c r="T12" s="323"/>
      <c r="U12" s="323"/>
      <c r="V12" s="323"/>
      <c r="W12" s="323"/>
      <c r="X12" s="324" t="s">
        <v>11</v>
      </c>
      <c r="Y12" s="359" t="s">
        <v>49</v>
      </c>
      <c r="Z12" s="3"/>
      <c r="AA12" s="96"/>
      <c r="AB12" s="96"/>
      <c r="AC12" s="96"/>
      <c r="AD12" s="227" t="s">
        <v>81</v>
      </c>
      <c r="AE12" s="96"/>
      <c r="AF12" s="96"/>
      <c r="AG12" s="96"/>
      <c r="AH12" s="96"/>
      <c r="AI12" s="96"/>
      <c r="AJ12" s="96"/>
      <c r="AK12" s="96"/>
      <c r="AL12" s="96"/>
      <c r="AM12" s="96"/>
      <c r="AN12" s="96"/>
      <c r="AO12" s="96"/>
      <c r="AP12" s="96"/>
      <c r="AQ12" s="96"/>
      <c r="AR12" s="96"/>
      <c r="AS12" s="96"/>
      <c r="AT12" s="37"/>
      <c r="AU12" s="37"/>
      <c r="AV12" s="37"/>
    </row>
    <row r="13" spans="2:48" ht="29.25" customHeight="1" thickBot="1" x14ac:dyDescent="0.2">
      <c r="B13" s="312"/>
      <c r="C13" s="313"/>
      <c r="D13" s="314"/>
      <c r="E13" s="317" t="s">
        <v>2</v>
      </c>
      <c r="F13" s="318"/>
      <c r="G13" s="319"/>
      <c r="H13" s="317" t="s">
        <v>3</v>
      </c>
      <c r="I13" s="318"/>
      <c r="J13" s="319"/>
      <c r="K13" s="191" t="s">
        <v>61</v>
      </c>
      <c r="L13" s="325"/>
      <c r="M13" s="316"/>
      <c r="N13" s="312"/>
      <c r="O13" s="313"/>
      <c r="P13" s="313"/>
      <c r="Q13" s="317" t="s">
        <v>0</v>
      </c>
      <c r="R13" s="318"/>
      <c r="S13" s="319"/>
      <c r="T13" s="317" t="s">
        <v>1</v>
      </c>
      <c r="U13" s="318"/>
      <c r="V13" s="319"/>
      <c r="W13" s="192" t="s">
        <v>61</v>
      </c>
      <c r="X13" s="325"/>
      <c r="Y13" s="360"/>
      <c r="AA13" s="97"/>
      <c r="AB13" s="281"/>
      <c r="AC13" s="99"/>
      <c r="AD13" s="110" t="s">
        <v>4</v>
      </c>
      <c r="AE13" s="110" t="s">
        <v>14</v>
      </c>
      <c r="AF13" s="110" t="s">
        <v>15</v>
      </c>
      <c r="AG13" s="110" t="s">
        <v>5</v>
      </c>
      <c r="AH13" s="186" t="s">
        <v>66</v>
      </c>
      <c r="AI13" s="102" t="s">
        <v>53</v>
      </c>
      <c r="AJ13" s="105" t="s">
        <v>65</v>
      </c>
      <c r="AK13" s="184" t="s">
        <v>60</v>
      </c>
      <c r="AL13" s="37"/>
      <c r="AM13" s="110" t="s">
        <v>4</v>
      </c>
      <c r="AN13" s="110" t="s">
        <v>14</v>
      </c>
      <c r="AO13" s="110" t="s">
        <v>15</v>
      </c>
      <c r="AP13" s="110" t="s">
        <v>5</v>
      </c>
      <c r="AQ13" s="186" t="s">
        <v>66</v>
      </c>
      <c r="AR13" s="102" t="s">
        <v>53</v>
      </c>
      <c r="AS13" s="105" t="s">
        <v>65</v>
      </c>
      <c r="AT13" s="184" t="s">
        <v>60</v>
      </c>
      <c r="AU13" s="37"/>
      <c r="AV13" s="37"/>
    </row>
    <row r="14" spans="2:48" ht="45" customHeight="1" x14ac:dyDescent="0.15">
      <c r="B14" s="60">
        <f>V1</f>
        <v>45627</v>
      </c>
      <c r="C14" s="61" t="str">
        <f>TEXT(B14,"aaa")</f>
        <v>日</v>
      </c>
      <c r="D14" s="282" t="str">
        <f>IF(OR(WEEKDAY(B14)=1,WEEKDAY(B14)=7),"休日",IF(ISNA(VLOOKUP(B14,'(事務用)2024年度休日一覧(土日除く)'!A:B,2,FALSE)),"","休日"))</f>
        <v>休日</v>
      </c>
      <c r="E14" s="129" t="str">
        <f>IF(D14="",Q9,"")</f>
        <v/>
      </c>
      <c r="F14" s="68" t="s">
        <v>12</v>
      </c>
      <c r="G14" s="143" t="str">
        <f>IF(D14="",IF(S9="","",S9),"")</f>
        <v/>
      </c>
      <c r="H14" s="133" t="str">
        <f>IF(D14="",Q10,"")</f>
        <v/>
      </c>
      <c r="I14" s="68" t="s">
        <v>13</v>
      </c>
      <c r="J14" s="76" t="str">
        <f>IF(D14="",IF(S10="","",S10),"")</f>
        <v/>
      </c>
      <c r="K14" s="61" t="str">
        <f>IF(D14="",IF(W9="","",W9),"")</f>
        <v/>
      </c>
      <c r="L14" s="148"/>
      <c r="M14" s="145"/>
      <c r="N14" s="62">
        <f>B30+1</f>
        <v>45644</v>
      </c>
      <c r="O14" s="61" t="str">
        <f t="shared" ref="O14:O27" si="0">TEXT(N14,"aaa")</f>
        <v>水</v>
      </c>
      <c r="P14" s="282" t="str">
        <f>IF(OR(WEEKDAY(N14)=1,WEEKDAY(N14)=7),"休日",IF(ISNA(VLOOKUP(N14,'(事務用)2024年度休日一覧(土日除く)'!A:B,2,FALSE)),"","休日"))</f>
        <v/>
      </c>
      <c r="Q14" s="129">
        <f>IF(P14="",Q9,"")</f>
        <v>0</v>
      </c>
      <c r="R14" s="68" t="s">
        <v>12</v>
      </c>
      <c r="S14" s="76" t="str">
        <f>IF(P14="",IF(S9="","",S9),"")</f>
        <v/>
      </c>
      <c r="T14" s="129">
        <f>IF(P14="",Q10,"")</f>
        <v>0</v>
      </c>
      <c r="U14" s="68" t="s">
        <v>12</v>
      </c>
      <c r="V14" s="153" t="str">
        <f>IF(P14="",IF(S10="","",S10),"")</f>
        <v/>
      </c>
      <c r="W14" s="215" t="str">
        <f>IF(P14="",IF(W9="","",W9),"")</f>
        <v/>
      </c>
      <c r="X14" s="174"/>
      <c r="Y14" s="172"/>
      <c r="AA14" s="100"/>
      <c r="AB14" s="100"/>
      <c r="AC14" s="100"/>
      <c r="AD14" s="106" t="s">
        <v>17</v>
      </c>
      <c r="AE14" s="203" t="str">
        <f t="shared" ref="AE14:AE30" si="1">IF(E14="","",TIME(E14,G14, ))</f>
        <v/>
      </c>
      <c r="AF14" s="203" t="str">
        <f t="shared" ref="AF14:AF30" si="2">IF(H14="","",TIME(H14,J14, ))</f>
        <v/>
      </c>
      <c r="AG14" s="228" t="e">
        <f>IFERROR(AF14-AE14+IF(AE14&gt;=AF14,1),"")*24</f>
        <v>#VALUE!</v>
      </c>
      <c r="AH14" s="228">
        <f>IF(K14="",0,K14)</f>
        <v>0</v>
      </c>
      <c r="AI14" s="220" t="str">
        <f>IFERROR(IF(L14="○",7.75,""),"")</f>
        <v/>
      </c>
      <c r="AJ14" s="228" t="str">
        <f>IFERROR(AG14-AH14,"")</f>
        <v/>
      </c>
      <c r="AK14" s="235" t="str">
        <f>IF(M14="1日",0,IF(AJ14="",AI14,AJ14))</f>
        <v/>
      </c>
      <c r="AL14" s="100"/>
      <c r="AM14" s="106" t="s">
        <v>31</v>
      </c>
      <c r="AN14" s="203" t="e">
        <f t="shared" ref="AN14:AN27" si="3">IF(Q14="","",TIME(Q14,S14, ))</f>
        <v>#VALUE!</v>
      </c>
      <c r="AO14" s="203" t="e">
        <f t="shared" ref="AO14:AO27" si="4">IF(T14="","",TIME(T14,V14, ))</f>
        <v>#VALUE!</v>
      </c>
      <c r="AP14" s="238" t="e">
        <f>IFERROR(AO14-AN14+IF(AN14&gt;=AO14,1),"")*24</f>
        <v>#VALUE!</v>
      </c>
      <c r="AQ14" s="238">
        <f>IF(W14="",0,W14)</f>
        <v>0</v>
      </c>
      <c r="AR14" s="220" t="str">
        <f>IFERROR(IF(X14="○",7.75,""),"")</f>
        <v/>
      </c>
      <c r="AS14" s="228" t="str">
        <f>IFERROR(AP14-AQ14,"")</f>
        <v/>
      </c>
      <c r="AT14" s="241" t="str">
        <f>IF(Y14="1日",0,IF(AS14="",AR14,AS14))</f>
        <v/>
      </c>
      <c r="AU14" s="37"/>
      <c r="AV14" s="37"/>
    </row>
    <row r="15" spans="2:48" ht="45" customHeight="1" x14ac:dyDescent="0.15">
      <c r="B15" s="45">
        <f>B14+1</f>
        <v>45628</v>
      </c>
      <c r="C15" s="46" t="str">
        <f t="shared" ref="C15:C30" si="5">TEXT(B15,"aaa")</f>
        <v>月</v>
      </c>
      <c r="D15" s="283" t="str">
        <f>IF(OR(WEEKDAY(B15)=1,WEEKDAY(B15)=7),"休日",IF(ISNA(VLOOKUP(B15,'(事務用)2024年度休日一覧(土日除く)'!A:B,2,FALSE)),"","休日"))</f>
        <v/>
      </c>
      <c r="E15" s="130">
        <f>IF(D15="",Q9,"")</f>
        <v>0</v>
      </c>
      <c r="F15" s="69" t="s">
        <v>12</v>
      </c>
      <c r="G15" s="78" t="str">
        <f>IF(D15="",IF(S9="","",S9),"")</f>
        <v/>
      </c>
      <c r="H15" s="130">
        <f>IF(D15="",Q10,"")</f>
        <v>0</v>
      </c>
      <c r="I15" s="69" t="s">
        <v>13</v>
      </c>
      <c r="J15" s="77" t="str">
        <f>IF(D15="",IF(S10="","",S10),"")</f>
        <v/>
      </c>
      <c r="K15" s="210" t="str">
        <f>IF(D15="",IF(W9="","",W9),"")</f>
        <v/>
      </c>
      <c r="L15" s="149"/>
      <c r="M15" s="146"/>
      <c r="N15" s="45">
        <f>N14+1</f>
        <v>45645</v>
      </c>
      <c r="O15" s="46" t="str">
        <f t="shared" si="0"/>
        <v>木</v>
      </c>
      <c r="P15" s="283" t="str">
        <f>IF(OR(WEEKDAY(N15)=1,WEEKDAY(N15)=7),"休日",IF(ISNA(VLOOKUP(N15,'(事務用)2024年度休日一覧(土日除く)'!A:B,2,FALSE)),"","休日"))</f>
        <v/>
      </c>
      <c r="Q15" s="130">
        <f>IF(P15="",Q9,"")</f>
        <v>0</v>
      </c>
      <c r="R15" s="69" t="s">
        <v>12</v>
      </c>
      <c r="S15" s="84" t="str">
        <f>IF(P15="",IF(S9="","",S9),"")</f>
        <v/>
      </c>
      <c r="T15" s="130">
        <f>IF(P15="",Q10,"")</f>
        <v>0</v>
      </c>
      <c r="U15" s="72" t="s">
        <v>12</v>
      </c>
      <c r="V15" s="154" t="str">
        <f>IF(P15="",IF(S10="","",S10),"")</f>
        <v/>
      </c>
      <c r="W15" s="46" t="str">
        <f>IF(P15="",IF(W9="","",W9),"")</f>
        <v/>
      </c>
      <c r="X15" s="151"/>
      <c r="Y15" s="173"/>
      <c r="AA15" s="96"/>
      <c r="AB15" s="96"/>
      <c r="AC15" s="96"/>
      <c r="AD15" s="107" t="s">
        <v>18</v>
      </c>
      <c r="AE15" s="204" t="e">
        <f t="shared" si="1"/>
        <v>#VALUE!</v>
      </c>
      <c r="AF15" s="204" t="e">
        <f t="shared" si="2"/>
        <v>#VALUE!</v>
      </c>
      <c r="AG15" s="229" t="e">
        <f t="shared" ref="AG15:AG30" si="6">IFERROR(AF15-AE15+IF(AE15&gt;=AF15,1),"")*24</f>
        <v>#VALUE!</v>
      </c>
      <c r="AH15" s="229">
        <f t="shared" ref="AH15:AH30" si="7">IF(K15="",0,K15)</f>
        <v>0</v>
      </c>
      <c r="AI15" s="223" t="str">
        <f t="shared" ref="AI15:AI30" si="8">IFERROR(IF(L15="○",7.75,""),"")</f>
        <v/>
      </c>
      <c r="AJ15" s="229" t="str">
        <f t="shared" ref="AJ15:AJ30" si="9">IFERROR(AG15-AH15,"")</f>
        <v/>
      </c>
      <c r="AK15" s="235" t="str">
        <f>IF(M15="1日",0,IF(AJ15="",AI15,AJ15))</f>
        <v/>
      </c>
      <c r="AL15" s="96"/>
      <c r="AM15" s="106" t="s">
        <v>32</v>
      </c>
      <c r="AN15" s="204" t="e">
        <f t="shared" si="3"/>
        <v>#VALUE!</v>
      </c>
      <c r="AO15" s="204" t="e">
        <f t="shared" si="4"/>
        <v>#VALUE!</v>
      </c>
      <c r="AP15" s="239" t="e">
        <f t="shared" ref="AP15:AP27" si="10">IFERROR(AO15-AN15+IF(AN15&gt;=AO15,1),"")*24</f>
        <v>#VALUE!</v>
      </c>
      <c r="AQ15" s="239">
        <f t="shared" ref="AQ15:AQ27" si="11">IF(W15="",0,W15)</f>
        <v>0</v>
      </c>
      <c r="AR15" s="223" t="str">
        <f t="shared" ref="AR15:AR27" si="12">IFERROR(IF(X15="○",7.75,""),"")</f>
        <v/>
      </c>
      <c r="AS15" s="229" t="str">
        <f t="shared" ref="AS15:AS27" si="13">IFERROR(AP15-AQ15,"")</f>
        <v/>
      </c>
      <c r="AT15" s="241" t="str">
        <f t="shared" ref="AT15:AT27" si="14">IF(Y15="1日",0,IF(AS15="",AR15,AS15))</f>
        <v/>
      </c>
      <c r="AU15" s="37"/>
      <c r="AV15" s="37"/>
    </row>
    <row r="16" spans="2:48" ht="45" customHeight="1" x14ac:dyDescent="0.15">
      <c r="B16" s="45">
        <f t="shared" ref="B16:B30" si="15">B15+1</f>
        <v>45629</v>
      </c>
      <c r="C16" s="46" t="str">
        <f t="shared" si="5"/>
        <v>火</v>
      </c>
      <c r="D16" s="283" t="str">
        <f>IF(OR(WEEKDAY(B16)=1,WEEKDAY(B16)=7),"休日",IF(ISNA(VLOOKUP(B16,'(事務用)2024年度休日一覧(土日除く)'!A:B,2,FALSE)),"","休日"))</f>
        <v/>
      </c>
      <c r="E16" s="130">
        <f>IF(D16="",Q9,"")</f>
        <v>0</v>
      </c>
      <c r="F16" s="69" t="s">
        <v>12</v>
      </c>
      <c r="G16" s="83" t="str">
        <f>IF(D16="",IF(S9="","",S9),"")</f>
        <v/>
      </c>
      <c r="H16" s="134">
        <f>IF(D16="",Q10,"")</f>
        <v>0</v>
      </c>
      <c r="I16" s="72" t="s">
        <v>12</v>
      </c>
      <c r="J16" s="77" t="str">
        <f>IF(D16="",IF(S10="","",S10),"")</f>
        <v/>
      </c>
      <c r="K16" s="210" t="str">
        <f>IF(D16="",IF(W9="","",W9),"")</f>
        <v/>
      </c>
      <c r="L16" s="149"/>
      <c r="M16" s="147"/>
      <c r="N16" s="45">
        <f t="shared" ref="N16:N27" si="16">N15+1</f>
        <v>45646</v>
      </c>
      <c r="O16" s="46" t="str">
        <f t="shared" si="0"/>
        <v>金</v>
      </c>
      <c r="P16" s="283" t="str">
        <f>IF(OR(WEEKDAY(N16)=1,WEEKDAY(N16)=7),"休日",IF(ISNA(VLOOKUP(N16,'(事務用)2024年度休日一覧(土日除く)'!A:B,2,FALSE)),"","休日"))</f>
        <v/>
      </c>
      <c r="Q16" s="130">
        <f>IF(P16="",Q9,"")</f>
        <v>0</v>
      </c>
      <c r="R16" s="69" t="s">
        <v>12</v>
      </c>
      <c r="S16" s="84" t="str">
        <f>IF(P16="",IF(S9="","",S9),"")</f>
        <v/>
      </c>
      <c r="T16" s="130">
        <f>IF(P16="",Q10,"")</f>
        <v>0</v>
      </c>
      <c r="U16" s="72" t="s">
        <v>12</v>
      </c>
      <c r="V16" s="154" t="str">
        <f>IF(P16="",IF(S10="","",S10),"")</f>
        <v/>
      </c>
      <c r="W16" s="217" t="str">
        <f>IF(P16="",IF(W9="","",W9),"")</f>
        <v/>
      </c>
      <c r="X16" s="150"/>
      <c r="Y16" s="119"/>
      <c r="Z16" s="51"/>
      <c r="AA16" s="97"/>
      <c r="AB16" s="281"/>
      <c r="AC16" s="99"/>
      <c r="AD16" s="108" t="s">
        <v>19</v>
      </c>
      <c r="AE16" s="205" t="e">
        <f t="shared" si="1"/>
        <v>#VALUE!</v>
      </c>
      <c r="AF16" s="205" t="e">
        <f t="shared" si="2"/>
        <v>#VALUE!</v>
      </c>
      <c r="AG16" s="230" t="e">
        <f t="shared" si="6"/>
        <v>#VALUE!</v>
      </c>
      <c r="AH16" s="230">
        <f t="shared" si="7"/>
        <v>0</v>
      </c>
      <c r="AI16" s="221" t="str">
        <f t="shared" si="8"/>
        <v/>
      </c>
      <c r="AJ16" s="230" t="str">
        <f t="shared" si="9"/>
        <v/>
      </c>
      <c r="AK16" s="236" t="str">
        <f t="shared" ref="AK16:AK30" si="17">IF(M16="1日",0,IF(AJ16="",AI16,AJ16))</f>
        <v/>
      </c>
      <c r="AL16" s="37"/>
      <c r="AM16" s="106" t="s">
        <v>33</v>
      </c>
      <c r="AN16" s="208" t="e">
        <f t="shared" si="3"/>
        <v>#VALUE!</v>
      </c>
      <c r="AO16" s="208" t="e">
        <f t="shared" si="4"/>
        <v>#VALUE!</v>
      </c>
      <c r="AP16" s="240" t="e">
        <f t="shared" si="10"/>
        <v>#VALUE!</v>
      </c>
      <c r="AQ16" s="240">
        <f t="shared" si="11"/>
        <v>0</v>
      </c>
      <c r="AR16" s="225" t="str">
        <f t="shared" si="12"/>
        <v/>
      </c>
      <c r="AS16" s="242" t="str">
        <f t="shared" si="13"/>
        <v/>
      </c>
      <c r="AT16" s="241" t="str">
        <f t="shared" si="14"/>
        <v/>
      </c>
      <c r="AU16" s="37"/>
      <c r="AV16" s="37"/>
    </row>
    <row r="17" spans="1:48" ht="45" customHeight="1" x14ac:dyDescent="0.15">
      <c r="B17" s="45">
        <f t="shared" si="15"/>
        <v>45630</v>
      </c>
      <c r="C17" s="46" t="str">
        <f t="shared" si="5"/>
        <v>水</v>
      </c>
      <c r="D17" s="283" t="str">
        <f>IF(OR(WEEKDAY(B17)=1,WEEKDAY(B17)=7),"休日",IF(ISNA(VLOOKUP(B17,'(事務用)2024年度休日一覧(土日除く)'!A:B,2,FALSE)),"","休日"))</f>
        <v/>
      </c>
      <c r="E17" s="130">
        <f>IF(D17="",Q9,"")</f>
        <v>0</v>
      </c>
      <c r="F17" s="69" t="s">
        <v>12</v>
      </c>
      <c r="G17" s="78" t="str">
        <f>IF(D17="",IF(S9="","",S9),"")</f>
        <v/>
      </c>
      <c r="H17" s="135">
        <f>IF(D17="",Q10,"")</f>
        <v>0</v>
      </c>
      <c r="I17" s="69" t="s">
        <v>12</v>
      </c>
      <c r="J17" s="77" t="str">
        <f>IF(D17="",IF(S10="","",S10),"")</f>
        <v/>
      </c>
      <c r="K17" s="210" t="str">
        <f>IF(D17="",IF(W9="","",W9),"")</f>
        <v/>
      </c>
      <c r="L17" s="149"/>
      <c r="M17" s="74"/>
      <c r="N17" s="45">
        <f t="shared" si="16"/>
        <v>45647</v>
      </c>
      <c r="O17" s="46" t="str">
        <f t="shared" si="0"/>
        <v>土</v>
      </c>
      <c r="P17" s="283" t="str">
        <f>IF(OR(WEEKDAY(N17)=1,WEEKDAY(N17)=7),"休日",IF(ISNA(VLOOKUP(N17,'(事務用)2024年度休日一覧(土日除く)'!A:B,2,FALSE)),"","休日"))</f>
        <v>休日</v>
      </c>
      <c r="Q17" s="130" t="str">
        <f>IF(P17="",Q9,"")</f>
        <v/>
      </c>
      <c r="R17" s="69" t="s">
        <v>12</v>
      </c>
      <c r="S17" s="84" t="str">
        <f>IF(P17="",IF(S9="","",S9),"")</f>
        <v/>
      </c>
      <c r="T17" s="130" t="str">
        <f>IF(P17="",Q10,"")</f>
        <v/>
      </c>
      <c r="U17" s="72" t="s">
        <v>12</v>
      </c>
      <c r="V17" s="154" t="str">
        <f>IF(P17="",IF(S10="","",S10),"")</f>
        <v/>
      </c>
      <c r="W17" s="217" t="str">
        <f>IF(P17="",IF(W9="","",W9),"")</f>
        <v/>
      </c>
      <c r="X17" s="150"/>
      <c r="Y17" s="255"/>
      <c r="Z17" s="52"/>
      <c r="AA17" s="100"/>
      <c r="AB17" s="100"/>
      <c r="AC17" s="100"/>
      <c r="AD17" s="106" t="s">
        <v>16</v>
      </c>
      <c r="AE17" s="203" t="e">
        <f t="shared" si="1"/>
        <v>#VALUE!</v>
      </c>
      <c r="AF17" s="203" t="e">
        <f t="shared" si="2"/>
        <v>#VALUE!</v>
      </c>
      <c r="AG17" s="228" t="e">
        <f t="shared" si="6"/>
        <v>#VALUE!</v>
      </c>
      <c r="AH17" s="228">
        <f t="shared" si="7"/>
        <v>0</v>
      </c>
      <c r="AI17" s="220" t="str">
        <f t="shared" si="8"/>
        <v/>
      </c>
      <c r="AJ17" s="228" t="str">
        <f t="shared" si="9"/>
        <v/>
      </c>
      <c r="AK17" s="235" t="str">
        <f t="shared" si="17"/>
        <v/>
      </c>
      <c r="AL17" s="100"/>
      <c r="AM17" s="106" t="s">
        <v>34</v>
      </c>
      <c r="AN17" s="203" t="str">
        <f t="shared" si="3"/>
        <v/>
      </c>
      <c r="AO17" s="203" t="str">
        <f t="shared" si="4"/>
        <v/>
      </c>
      <c r="AP17" s="238" t="e">
        <f t="shared" si="10"/>
        <v>#VALUE!</v>
      </c>
      <c r="AQ17" s="238">
        <f t="shared" si="11"/>
        <v>0</v>
      </c>
      <c r="AR17" s="220" t="str">
        <f t="shared" si="12"/>
        <v/>
      </c>
      <c r="AS17" s="228" t="str">
        <f t="shared" si="13"/>
        <v/>
      </c>
      <c r="AT17" s="241" t="str">
        <f t="shared" si="14"/>
        <v/>
      </c>
      <c r="AU17" s="37"/>
      <c r="AV17" s="37"/>
    </row>
    <row r="18" spans="1:48" ht="45" customHeight="1" x14ac:dyDescent="0.15">
      <c r="B18" s="45">
        <f t="shared" si="15"/>
        <v>45631</v>
      </c>
      <c r="C18" s="46" t="str">
        <f t="shared" si="5"/>
        <v>木</v>
      </c>
      <c r="D18" s="283" t="str">
        <f>IF(OR(WEEKDAY(B18)=1,WEEKDAY(B18)=7),"休日",IF(ISNA(VLOOKUP(B18,'(事務用)2024年度休日一覧(土日除く)'!A:B,2,FALSE)),"","休日"))</f>
        <v/>
      </c>
      <c r="E18" s="130">
        <f>IF(D18="",Q9,"")</f>
        <v>0</v>
      </c>
      <c r="F18" s="69" t="s">
        <v>12</v>
      </c>
      <c r="G18" s="83" t="str">
        <f>IF(D18="",IF(S9="","",S9),"")</f>
        <v/>
      </c>
      <c r="H18" s="130">
        <f>IF(D18="",Q10,"")</f>
        <v>0</v>
      </c>
      <c r="I18" s="69" t="s">
        <v>12</v>
      </c>
      <c r="J18" s="78" t="str">
        <f>IF(D18="",IF(S10="","",S10),"")</f>
        <v/>
      </c>
      <c r="K18" s="210" t="str">
        <f>IF(D18="",IF(W9="","",W9),"")</f>
        <v/>
      </c>
      <c r="L18" s="149"/>
      <c r="M18" s="146"/>
      <c r="N18" s="45">
        <f t="shared" si="16"/>
        <v>45648</v>
      </c>
      <c r="O18" s="46" t="str">
        <f t="shared" si="0"/>
        <v>日</v>
      </c>
      <c r="P18" s="283" t="str">
        <f>IF(OR(WEEKDAY(N18)=1,WEEKDAY(N18)=7),"休日",IF(ISNA(VLOOKUP(N18,'(事務用)2024年度休日一覧(土日除く)'!A:B,2,FALSE)),"","休日"))</f>
        <v>休日</v>
      </c>
      <c r="Q18" s="130" t="str">
        <f>IF(P18="",Q9,"")</f>
        <v/>
      </c>
      <c r="R18" s="69" t="s">
        <v>12</v>
      </c>
      <c r="S18" s="84" t="str">
        <f>IF(P18="",IF(S9="","",S9),"")</f>
        <v/>
      </c>
      <c r="T18" s="130" t="str">
        <f>IF(P18="",Q10,"")</f>
        <v/>
      </c>
      <c r="U18" s="72" t="s">
        <v>12</v>
      </c>
      <c r="V18" s="154" t="str">
        <f>IF(P18="",IF(S10="","",S10),"")</f>
        <v/>
      </c>
      <c r="W18" s="46" t="str">
        <f>IF(P18="",IF(W9="","",W9),"")</f>
        <v/>
      </c>
      <c r="X18" s="151"/>
      <c r="Y18" s="119"/>
      <c r="Z18" s="52"/>
      <c r="AA18" s="97"/>
      <c r="AB18" s="281"/>
      <c r="AC18" s="99"/>
      <c r="AD18" s="109" t="s">
        <v>20</v>
      </c>
      <c r="AE18" s="205" t="e">
        <f t="shared" si="1"/>
        <v>#VALUE!</v>
      </c>
      <c r="AF18" s="205" t="e">
        <f t="shared" si="2"/>
        <v>#VALUE!</v>
      </c>
      <c r="AG18" s="230" t="e">
        <f t="shared" si="6"/>
        <v>#VALUE!</v>
      </c>
      <c r="AH18" s="230">
        <f t="shared" si="7"/>
        <v>0</v>
      </c>
      <c r="AI18" s="221" t="str">
        <f t="shared" si="8"/>
        <v/>
      </c>
      <c r="AJ18" s="230" t="str">
        <f t="shared" si="9"/>
        <v/>
      </c>
      <c r="AK18" s="236" t="str">
        <f t="shared" si="17"/>
        <v/>
      </c>
      <c r="AL18" s="37"/>
      <c r="AM18" s="106" t="s">
        <v>35</v>
      </c>
      <c r="AN18" s="208" t="str">
        <f t="shared" si="3"/>
        <v/>
      </c>
      <c r="AO18" s="208" t="str">
        <f t="shared" si="4"/>
        <v/>
      </c>
      <c r="AP18" s="240" t="e">
        <f t="shared" si="10"/>
        <v>#VALUE!</v>
      </c>
      <c r="AQ18" s="240">
        <f t="shared" si="11"/>
        <v>0</v>
      </c>
      <c r="AR18" s="225" t="str">
        <f t="shared" si="12"/>
        <v/>
      </c>
      <c r="AS18" s="242" t="str">
        <f t="shared" si="13"/>
        <v/>
      </c>
      <c r="AT18" s="241" t="str">
        <f t="shared" si="14"/>
        <v/>
      </c>
      <c r="AU18" s="37"/>
      <c r="AV18" s="37"/>
    </row>
    <row r="19" spans="1:48" ht="45" customHeight="1" x14ac:dyDescent="0.15">
      <c r="B19" s="45">
        <f t="shared" si="15"/>
        <v>45632</v>
      </c>
      <c r="C19" s="46" t="str">
        <f t="shared" si="5"/>
        <v>金</v>
      </c>
      <c r="D19" s="283" t="str">
        <f>IF(OR(WEEKDAY(B19)=1,WEEKDAY(B19)=7),"休日",IF(ISNA(VLOOKUP(B19,'(事務用)2024年度休日一覧(土日除く)'!A:B,2,FALSE)),"","休日"))</f>
        <v/>
      </c>
      <c r="E19" s="130">
        <f>IF(D19="",Q9,"")</f>
        <v>0</v>
      </c>
      <c r="F19" s="69" t="s">
        <v>12</v>
      </c>
      <c r="G19" s="77" t="str">
        <f>IF(D19="",IF(S9="","",S9),"")</f>
        <v/>
      </c>
      <c r="H19" s="134">
        <f>IF(D19="",Q10,"")</f>
        <v>0</v>
      </c>
      <c r="I19" s="69" t="s">
        <v>12</v>
      </c>
      <c r="J19" s="78" t="str">
        <f>IF(D19="",IF(S10="","",S10),"")</f>
        <v/>
      </c>
      <c r="K19" s="210" t="str">
        <f>IF(D19="",IF(W9="","",W9),"")</f>
        <v/>
      </c>
      <c r="L19" s="149"/>
      <c r="M19" s="146"/>
      <c r="N19" s="45">
        <f t="shared" si="16"/>
        <v>45649</v>
      </c>
      <c r="O19" s="46" t="str">
        <f t="shared" si="0"/>
        <v>月</v>
      </c>
      <c r="P19" s="283" t="str">
        <f>IF(OR(WEEKDAY(N19)=1,WEEKDAY(N19)=7),"休日",IF(ISNA(VLOOKUP(N19,'(事務用)2024年度休日一覧(土日除く)'!A:B,2,FALSE)),"","休日"))</f>
        <v/>
      </c>
      <c r="Q19" s="130">
        <f>IF(P19="",Q9,"")</f>
        <v>0</v>
      </c>
      <c r="R19" s="69" t="s">
        <v>12</v>
      </c>
      <c r="S19" s="84" t="str">
        <f>IF(P19="",IF(S9="","",S9),"")</f>
        <v/>
      </c>
      <c r="T19" s="130">
        <f>IF(P19="",Q10,"")</f>
        <v>0</v>
      </c>
      <c r="U19" s="72" t="s">
        <v>12</v>
      </c>
      <c r="V19" s="154" t="str">
        <f>IF(P19="",IF(S10="","",S10),"")</f>
        <v/>
      </c>
      <c r="W19" s="213" t="str">
        <f>IF(P19="",IF(W9="","",W9),"")</f>
        <v/>
      </c>
      <c r="X19" s="149"/>
      <c r="Y19" s="119"/>
      <c r="Z19" s="52"/>
      <c r="AA19" s="105"/>
      <c r="AB19" s="105"/>
      <c r="AC19" s="105"/>
      <c r="AD19" s="109" t="s">
        <v>21</v>
      </c>
      <c r="AE19" s="206" t="e">
        <f t="shared" si="1"/>
        <v>#VALUE!</v>
      </c>
      <c r="AF19" s="206" t="e">
        <f t="shared" si="2"/>
        <v>#VALUE!</v>
      </c>
      <c r="AG19" s="231" t="e">
        <f t="shared" si="6"/>
        <v>#VALUE!</v>
      </c>
      <c r="AH19" s="231">
        <f t="shared" si="7"/>
        <v>0</v>
      </c>
      <c r="AI19" s="224" t="str">
        <f t="shared" si="8"/>
        <v/>
      </c>
      <c r="AJ19" s="231" t="str">
        <f t="shared" si="9"/>
        <v/>
      </c>
      <c r="AK19" s="235" t="str">
        <f>IF(M19="1日",0,IF(AJ19="",AI19,AJ19))</f>
        <v/>
      </c>
      <c r="AL19" s="105"/>
      <c r="AM19" s="106" t="s">
        <v>36</v>
      </c>
      <c r="AN19" s="206" t="e">
        <f t="shared" si="3"/>
        <v>#VALUE!</v>
      </c>
      <c r="AO19" s="208" t="e">
        <f t="shared" si="4"/>
        <v>#VALUE!</v>
      </c>
      <c r="AP19" s="240" t="e">
        <f t="shared" si="10"/>
        <v>#VALUE!</v>
      </c>
      <c r="AQ19" s="240">
        <f t="shared" si="11"/>
        <v>0</v>
      </c>
      <c r="AR19" s="225" t="str">
        <f t="shared" si="12"/>
        <v/>
      </c>
      <c r="AS19" s="242" t="str">
        <f t="shared" si="13"/>
        <v/>
      </c>
      <c r="AT19" s="241" t="str">
        <f t="shared" si="14"/>
        <v/>
      </c>
      <c r="AU19" s="37"/>
      <c r="AV19" s="37"/>
    </row>
    <row r="20" spans="1:48" ht="45" customHeight="1" x14ac:dyDescent="0.15">
      <c r="B20" s="45">
        <f t="shared" si="15"/>
        <v>45633</v>
      </c>
      <c r="C20" s="46" t="str">
        <f t="shared" si="5"/>
        <v>土</v>
      </c>
      <c r="D20" s="283" t="str">
        <f>IF(OR(WEEKDAY(B20)=1,WEEKDAY(B20)=7),"休日",IF(ISNA(VLOOKUP(B20,'(事務用)2024年度休日一覧(土日除く)'!A:B,2,FALSE)),"","休日"))</f>
        <v>休日</v>
      </c>
      <c r="E20" s="130" t="str">
        <f>IF(D20="",Q9,"")</f>
        <v/>
      </c>
      <c r="F20" s="69" t="s">
        <v>12</v>
      </c>
      <c r="G20" s="77" t="str">
        <f>IF(D20="",IF(S9="","",S9),"")</f>
        <v/>
      </c>
      <c r="H20" s="135" t="str">
        <f>IF(D20="",Q10,"")</f>
        <v/>
      </c>
      <c r="I20" s="69" t="s">
        <v>12</v>
      </c>
      <c r="J20" s="78" t="str">
        <f>IF(D20="",IF(S10="","",S10),"")</f>
        <v/>
      </c>
      <c r="K20" s="210" t="str">
        <f>IF(D20="",IF(W9="","",W9),"")</f>
        <v/>
      </c>
      <c r="L20" s="149"/>
      <c r="M20" s="147"/>
      <c r="N20" s="45">
        <f t="shared" si="16"/>
        <v>45650</v>
      </c>
      <c r="O20" s="46" t="str">
        <f t="shared" si="0"/>
        <v>火</v>
      </c>
      <c r="P20" s="283" t="str">
        <f>IF(OR(WEEKDAY(N20)=1,WEEKDAY(N20)=7),"休日",IF(ISNA(VLOOKUP(N20,'(事務用)2024年度休日一覧(土日除く)'!A:B,2,FALSE)),"","休日"))</f>
        <v/>
      </c>
      <c r="Q20" s="130">
        <f>IF(P20="",Q9,"")</f>
        <v>0</v>
      </c>
      <c r="R20" s="69" t="s">
        <v>12</v>
      </c>
      <c r="S20" s="84" t="str">
        <f>IF(P20="",IF(S9="","",S9),"")</f>
        <v/>
      </c>
      <c r="T20" s="130">
        <f>IF(P20="",Q10,"")</f>
        <v>0</v>
      </c>
      <c r="U20" s="72" t="s">
        <v>12</v>
      </c>
      <c r="V20" s="154" t="str">
        <f>IF(P20="",IF(S10="","",S10),"")</f>
        <v/>
      </c>
      <c r="W20" s="46" t="str">
        <f>IF(P20="",IF(W9="","",W9),"")</f>
        <v/>
      </c>
      <c r="X20" s="150"/>
      <c r="Y20" s="119"/>
      <c r="Z20" s="52"/>
      <c r="AA20" s="105"/>
      <c r="AB20" s="105"/>
      <c r="AC20" s="105"/>
      <c r="AD20" s="109" t="s">
        <v>22</v>
      </c>
      <c r="AE20" s="206" t="str">
        <f t="shared" si="1"/>
        <v/>
      </c>
      <c r="AF20" s="206" t="str">
        <f t="shared" si="2"/>
        <v/>
      </c>
      <c r="AG20" s="231" t="e">
        <f t="shared" si="6"/>
        <v>#VALUE!</v>
      </c>
      <c r="AH20" s="231">
        <f t="shared" si="7"/>
        <v>0</v>
      </c>
      <c r="AI20" s="224" t="str">
        <f t="shared" si="8"/>
        <v/>
      </c>
      <c r="AJ20" s="231" t="str">
        <f t="shared" si="9"/>
        <v/>
      </c>
      <c r="AK20" s="235" t="str">
        <f t="shared" si="17"/>
        <v/>
      </c>
      <c r="AL20" s="105"/>
      <c r="AM20" s="106" t="s">
        <v>37</v>
      </c>
      <c r="AN20" s="206" t="e">
        <f t="shared" si="3"/>
        <v>#VALUE!</v>
      </c>
      <c r="AO20" s="208" t="e">
        <f t="shared" si="4"/>
        <v>#VALUE!</v>
      </c>
      <c r="AP20" s="240" t="e">
        <f t="shared" si="10"/>
        <v>#VALUE!</v>
      </c>
      <c r="AQ20" s="240">
        <f t="shared" si="11"/>
        <v>0</v>
      </c>
      <c r="AR20" s="225" t="str">
        <f t="shared" si="12"/>
        <v/>
      </c>
      <c r="AS20" s="242" t="str">
        <f t="shared" si="13"/>
        <v/>
      </c>
      <c r="AT20" s="241" t="str">
        <f t="shared" si="14"/>
        <v/>
      </c>
      <c r="AU20" s="37"/>
      <c r="AV20" s="37"/>
    </row>
    <row r="21" spans="1:48" ht="45" customHeight="1" x14ac:dyDescent="0.15">
      <c r="B21" s="45">
        <f t="shared" si="15"/>
        <v>45634</v>
      </c>
      <c r="C21" s="46" t="str">
        <f t="shared" si="5"/>
        <v>日</v>
      </c>
      <c r="D21" s="283" t="str">
        <f>IF(OR(WEEKDAY(B21)=1,WEEKDAY(B21)=7),"休日",IF(ISNA(VLOOKUP(B21,'(事務用)2024年度休日一覧(土日除く)'!A:B,2,FALSE)),"","休日"))</f>
        <v>休日</v>
      </c>
      <c r="E21" s="130" t="str">
        <f>IF(D21="",Q9,"")</f>
        <v/>
      </c>
      <c r="F21" s="69" t="s">
        <v>12</v>
      </c>
      <c r="G21" s="78" t="str">
        <f>IF(D21="",IF(S9="","",S9),"")</f>
        <v/>
      </c>
      <c r="H21" s="130" t="str">
        <f>IF(D21="",Q10,"")</f>
        <v/>
      </c>
      <c r="I21" s="69" t="s">
        <v>12</v>
      </c>
      <c r="J21" s="78" t="str">
        <f>IF(D21="",IF(S10="","",S10),"")</f>
        <v/>
      </c>
      <c r="K21" s="212" t="str">
        <f>IF(D21="",IF(W9="","",W9),"")</f>
        <v/>
      </c>
      <c r="L21" s="150"/>
      <c r="M21" s="147"/>
      <c r="N21" s="45">
        <f t="shared" si="16"/>
        <v>45651</v>
      </c>
      <c r="O21" s="46" t="str">
        <f t="shared" si="0"/>
        <v>水</v>
      </c>
      <c r="P21" s="283" t="str">
        <f>IF(OR(WEEKDAY(N21)=1,WEEKDAY(N21)=7),"休日",IF(ISNA(VLOOKUP(N21,'(事務用)2024年度休日一覧(土日除く)'!A:B,2,FALSE)),"","休日"))</f>
        <v/>
      </c>
      <c r="Q21" s="130">
        <f>IF(P21="",Q9,"")</f>
        <v>0</v>
      </c>
      <c r="R21" s="69" t="s">
        <v>12</v>
      </c>
      <c r="S21" s="84" t="str">
        <f>IF(P21="",IF(S9="","",S9),"")</f>
        <v/>
      </c>
      <c r="T21" s="130">
        <f>IF(P21="",Q10,"")</f>
        <v>0</v>
      </c>
      <c r="U21" s="72" t="s">
        <v>12</v>
      </c>
      <c r="V21" s="154" t="str">
        <f>IF(P21="",IF(S10="","",S10),"")</f>
        <v/>
      </c>
      <c r="W21" s="217" t="str">
        <f>IF(P21="",IF(W9="","",W9),"")</f>
        <v/>
      </c>
      <c r="X21" s="175"/>
      <c r="Y21" s="119"/>
      <c r="Z21" s="52"/>
      <c r="AA21" s="101"/>
      <c r="AB21" s="101"/>
      <c r="AC21" s="101"/>
      <c r="AD21" s="109" t="s">
        <v>23</v>
      </c>
      <c r="AE21" s="205" t="str">
        <f t="shared" si="1"/>
        <v/>
      </c>
      <c r="AF21" s="205" t="str">
        <f t="shared" si="2"/>
        <v/>
      </c>
      <c r="AG21" s="230" t="e">
        <f t="shared" si="6"/>
        <v>#VALUE!</v>
      </c>
      <c r="AH21" s="230">
        <f t="shared" si="7"/>
        <v>0</v>
      </c>
      <c r="AI21" s="221" t="str">
        <f t="shared" si="8"/>
        <v/>
      </c>
      <c r="AJ21" s="230" t="str">
        <f t="shared" si="9"/>
        <v/>
      </c>
      <c r="AK21" s="236" t="str">
        <f t="shared" si="17"/>
        <v/>
      </c>
      <c r="AL21" s="101"/>
      <c r="AM21" s="106" t="s">
        <v>38</v>
      </c>
      <c r="AN21" s="208" t="e">
        <f t="shared" si="3"/>
        <v>#VALUE!</v>
      </c>
      <c r="AO21" s="208" t="e">
        <f t="shared" si="4"/>
        <v>#VALUE!</v>
      </c>
      <c r="AP21" s="240" t="e">
        <f t="shared" si="10"/>
        <v>#VALUE!</v>
      </c>
      <c r="AQ21" s="240">
        <f t="shared" si="11"/>
        <v>0</v>
      </c>
      <c r="AR21" s="225" t="str">
        <f t="shared" si="12"/>
        <v/>
      </c>
      <c r="AS21" s="242" t="str">
        <f t="shared" si="13"/>
        <v/>
      </c>
      <c r="AT21" s="241" t="str">
        <f t="shared" si="14"/>
        <v/>
      </c>
      <c r="AU21" s="37"/>
      <c r="AV21" s="37"/>
    </row>
    <row r="22" spans="1:48" ht="45" customHeight="1" x14ac:dyDescent="0.15">
      <c r="B22" s="45">
        <f t="shared" si="15"/>
        <v>45635</v>
      </c>
      <c r="C22" s="46" t="str">
        <f t="shared" si="5"/>
        <v>月</v>
      </c>
      <c r="D22" s="283" t="str">
        <f>IF(OR(WEEKDAY(B22)=1,WEEKDAY(B22)=7),"休日",IF(ISNA(VLOOKUP(B22,'(事務用)2024年度休日一覧(土日除く)'!A:B,2,FALSE)),"","休日"))</f>
        <v/>
      </c>
      <c r="E22" s="130">
        <f>IF(D22="",Q9,"")</f>
        <v>0</v>
      </c>
      <c r="F22" s="69" t="s">
        <v>12</v>
      </c>
      <c r="G22" s="83" t="str">
        <f>IF(D22="",IF(S9="","",S9),"")</f>
        <v/>
      </c>
      <c r="H22" s="130">
        <f>IF(D22="",Q10,"")</f>
        <v>0</v>
      </c>
      <c r="I22" s="69" t="s">
        <v>12</v>
      </c>
      <c r="J22" s="80" t="str">
        <f>IF(D22="",IF(S10="","",S10),"")</f>
        <v/>
      </c>
      <c r="K22" s="213" t="str">
        <f>IF(D22="",IF(W9="","",W9),"")</f>
        <v/>
      </c>
      <c r="L22" s="151"/>
      <c r="M22" s="147"/>
      <c r="N22" s="45">
        <f t="shared" si="16"/>
        <v>45652</v>
      </c>
      <c r="O22" s="46" t="str">
        <f t="shared" si="0"/>
        <v>木</v>
      </c>
      <c r="P22" s="283" t="str">
        <f>IF(OR(WEEKDAY(N22)=1,WEEKDAY(N22)=7),"休日",IF(ISNA(VLOOKUP(N22,'(事務用)2024年度休日一覧(土日除く)'!A:B,2,FALSE)),"","休日"))</f>
        <v/>
      </c>
      <c r="Q22" s="130">
        <f>IF(P22="",Q9,"")</f>
        <v>0</v>
      </c>
      <c r="R22" s="69" t="s">
        <v>12</v>
      </c>
      <c r="S22" s="84" t="str">
        <f>IF(P22="",IF(S9="","",S9),"")</f>
        <v/>
      </c>
      <c r="T22" s="130">
        <f>IF(P22="",Q10,"")</f>
        <v>0</v>
      </c>
      <c r="U22" s="72" t="s">
        <v>12</v>
      </c>
      <c r="V22" s="154" t="str">
        <f>IF(P22="",IF(S10="","",S10),"")</f>
        <v/>
      </c>
      <c r="W22" s="217" t="str">
        <f>IF(P22="",IF(W9="","",W9),"")</f>
        <v/>
      </c>
      <c r="X22" s="150"/>
      <c r="Y22" s="119"/>
      <c r="Z22" s="52"/>
      <c r="AA22" s="102"/>
      <c r="AB22" s="102"/>
      <c r="AC22" s="104"/>
      <c r="AD22" s="109" t="s">
        <v>24</v>
      </c>
      <c r="AE22" s="207" t="e">
        <f t="shared" si="1"/>
        <v>#VALUE!</v>
      </c>
      <c r="AF22" s="207" t="e">
        <f t="shared" si="2"/>
        <v>#VALUE!</v>
      </c>
      <c r="AG22" s="232" t="e">
        <f t="shared" si="6"/>
        <v>#VALUE!</v>
      </c>
      <c r="AH22" s="232">
        <f t="shared" si="7"/>
        <v>0</v>
      </c>
      <c r="AI22" s="222" t="str">
        <f t="shared" si="8"/>
        <v/>
      </c>
      <c r="AJ22" s="232" t="str">
        <f t="shared" si="9"/>
        <v/>
      </c>
      <c r="AK22" s="236" t="str">
        <f t="shared" si="17"/>
        <v/>
      </c>
      <c r="AL22" s="37"/>
      <c r="AM22" s="106" t="s">
        <v>39</v>
      </c>
      <c r="AN22" s="208" t="e">
        <f t="shared" si="3"/>
        <v>#VALUE!</v>
      </c>
      <c r="AO22" s="208" t="e">
        <f t="shared" si="4"/>
        <v>#VALUE!</v>
      </c>
      <c r="AP22" s="240" t="e">
        <f t="shared" si="10"/>
        <v>#VALUE!</v>
      </c>
      <c r="AQ22" s="240">
        <f t="shared" si="11"/>
        <v>0</v>
      </c>
      <c r="AR22" s="225" t="str">
        <f t="shared" si="12"/>
        <v/>
      </c>
      <c r="AS22" s="242" t="str">
        <f t="shared" si="13"/>
        <v/>
      </c>
      <c r="AT22" s="241" t="str">
        <f t="shared" si="14"/>
        <v/>
      </c>
      <c r="AU22" s="37"/>
      <c r="AV22" s="37"/>
    </row>
    <row r="23" spans="1:48" ht="45" customHeight="1" x14ac:dyDescent="0.15">
      <c r="B23" s="45">
        <f t="shared" si="15"/>
        <v>45636</v>
      </c>
      <c r="C23" s="46" t="str">
        <f t="shared" si="5"/>
        <v>火</v>
      </c>
      <c r="D23" s="283" t="str">
        <f>IF(OR(WEEKDAY(B23)=1,WEEKDAY(B23)=7),"休日",IF(ISNA(VLOOKUP(B23,'(事務用)2024年度休日一覧(土日除く)'!A:B,2,FALSE)),"","休日"))</f>
        <v/>
      </c>
      <c r="E23" s="130">
        <f>IF(D23="",Q9,"")</f>
        <v>0</v>
      </c>
      <c r="F23" s="69" t="s">
        <v>12</v>
      </c>
      <c r="G23" s="78" t="str">
        <f>IF(D23="",IF(S9="","",S9),"")</f>
        <v/>
      </c>
      <c r="H23" s="130">
        <f>IF(D23="",Q10,"")</f>
        <v>0</v>
      </c>
      <c r="I23" s="69" t="s">
        <v>12</v>
      </c>
      <c r="J23" s="77" t="str">
        <f>IF(D23="",IF(S10="","",S10),"")</f>
        <v/>
      </c>
      <c r="K23" s="210" t="str">
        <f>IF(D23="",IF(W9="","",W9),"")</f>
        <v/>
      </c>
      <c r="L23" s="150"/>
      <c r="M23" s="74"/>
      <c r="N23" s="45">
        <f t="shared" si="16"/>
        <v>45653</v>
      </c>
      <c r="O23" s="46" t="str">
        <f t="shared" si="0"/>
        <v>金</v>
      </c>
      <c r="P23" s="283" t="str">
        <f>IF(OR(WEEKDAY(N23)=1,WEEKDAY(N23)=7),"休日",IF(ISNA(VLOOKUP(N23,'(事務用)2024年度休日一覧(土日除く)'!A:B,2,FALSE)),"","休日"))</f>
        <v/>
      </c>
      <c r="Q23" s="130">
        <f>IF(P23="",Q9,"")</f>
        <v>0</v>
      </c>
      <c r="R23" s="69" t="s">
        <v>12</v>
      </c>
      <c r="S23" s="84" t="str">
        <f>IF(P23="",IF(S9="","",S9),"")</f>
        <v/>
      </c>
      <c r="T23" s="130">
        <f>IF(P23="",Q10,"")</f>
        <v>0</v>
      </c>
      <c r="U23" s="69" t="s">
        <v>12</v>
      </c>
      <c r="V23" s="154" t="str">
        <f>IF(P23="",IF(S10="","",S10),"")</f>
        <v/>
      </c>
      <c r="W23" s="217" t="str">
        <f>IF(P23="",IF(W9="","",W9),"")</f>
        <v/>
      </c>
      <c r="X23" s="150"/>
      <c r="Y23" s="256"/>
      <c r="Z23" s="52"/>
      <c r="AA23" s="12"/>
      <c r="AB23" s="12"/>
      <c r="AC23" s="22"/>
      <c r="AD23" s="109" t="s">
        <v>25</v>
      </c>
      <c r="AE23" s="207" t="e">
        <f t="shared" si="1"/>
        <v>#VALUE!</v>
      </c>
      <c r="AF23" s="207" t="e">
        <f t="shared" si="2"/>
        <v>#VALUE!</v>
      </c>
      <c r="AG23" s="232" t="e">
        <f t="shared" si="6"/>
        <v>#VALUE!</v>
      </c>
      <c r="AH23" s="232">
        <f t="shared" si="7"/>
        <v>0</v>
      </c>
      <c r="AI23" s="222" t="str">
        <f t="shared" si="8"/>
        <v/>
      </c>
      <c r="AJ23" s="232" t="str">
        <f t="shared" si="9"/>
        <v/>
      </c>
      <c r="AK23" s="236" t="str">
        <f t="shared" si="17"/>
        <v/>
      </c>
      <c r="AM23" s="106" t="s">
        <v>40</v>
      </c>
      <c r="AN23" s="208" t="e">
        <f t="shared" si="3"/>
        <v>#VALUE!</v>
      </c>
      <c r="AO23" s="208" t="e">
        <f t="shared" si="4"/>
        <v>#VALUE!</v>
      </c>
      <c r="AP23" s="240" t="e">
        <f t="shared" si="10"/>
        <v>#VALUE!</v>
      </c>
      <c r="AQ23" s="240">
        <f t="shared" si="11"/>
        <v>0</v>
      </c>
      <c r="AR23" s="225" t="str">
        <f t="shared" si="12"/>
        <v/>
      </c>
      <c r="AS23" s="242" t="str">
        <f t="shared" si="13"/>
        <v/>
      </c>
      <c r="AT23" s="241" t="str">
        <f t="shared" si="14"/>
        <v/>
      </c>
    </row>
    <row r="24" spans="1:48" ht="45" customHeight="1" x14ac:dyDescent="0.15">
      <c r="B24" s="45">
        <f t="shared" si="15"/>
        <v>45637</v>
      </c>
      <c r="C24" s="46" t="str">
        <f t="shared" si="5"/>
        <v>水</v>
      </c>
      <c r="D24" s="283" t="str">
        <f>IF(OR(WEEKDAY(B24)=1,WEEKDAY(B24)=7),"休日",IF(ISNA(VLOOKUP(B24,'(事務用)2024年度休日一覧(土日除く)'!A:B,2,FALSE)),"","休日"))</f>
        <v/>
      </c>
      <c r="E24" s="130">
        <f>IF(D24="",Q9,"")</f>
        <v>0</v>
      </c>
      <c r="F24" s="69" t="s">
        <v>12</v>
      </c>
      <c r="G24" s="83" t="str">
        <f>IF(D24="",IF(S9="","",S9),"")</f>
        <v/>
      </c>
      <c r="H24" s="134">
        <f>IF(D24="",Q10,"")</f>
        <v>0</v>
      </c>
      <c r="I24" s="69" t="s">
        <v>12</v>
      </c>
      <c r="J24" s="77" t="str">
        <f>IF(D24="",IF(S10="","",S10),"")</f>
        <v/>
      </c>
      <c r="K24" s="46" t="str">
        <f>IF(D24="",IF(W9="","",W9),"")</f>
        <v/>
      </c>
      <c r="L24" s="151"/>
      <c r="M24" s="147"/>
      <c r="N24" s="45">
        <f t="shared" si="16"/>
        <v>45654</v>
      </c>
      <c r="O24" s="46" t="str">
        <f t="shared" si="0"/>
        <v>土</v>
      </c>
      <c r="P24" s="283" t="str">
        <f>IF(OR(WEEKDAY(N24)=1,WEEKDAY(N24)=7),"休日",IF(ISNA(VLOOKUP(N24,'(事務用)2024年度休日一覧(土日除く)'!A:B,2,FALSE)),"","休日"))</f>
        <v>休日</v>
      </c>
      <c r="Q24" s="130" t="str">
        <f>IF(P24="",Q9,"")</f>
        <v/>
      </c>
      <c r="R24" s="69" t="s">
        <v>12</v>
      </c>
      <c r="S24" s="84" t="str">
        <f>IF(P24="",IF(S9="","",S9),"")</f>
        <v/>
      </c>
      <c r="T24" s="130" t="str">
        <f>IF(P24="",Q10,"")</f>
        <v/>
      </c>
      <c r="U24" s="72" t="s">
        <v>12</v>
      </c>
      <c r="V24" s="154" t="str">
        <f>IF(P24="",IF(S10="","",S10),"")</f>
        <v/>
      </c>
      <c r="W24" s="217" t="str">
        <f>IF(P24="",IF(W9="","",W9),"")</f>
        <v/>
      </c>
      <c r="X24" s="150"/>
      <c r="Y24" s="256"/>
      <c r="Z24" s="52"/>
      <c r="AA24" s="59"/>
      <c r="AB24" s="12"/>
      <c r="AC24" s="22"/>
      <c r="AD24" s="109" t="s">
        <v>26</v>
      </c>
      <c r="AE24" s="207" t="e">
        <f t="shared" si="1"/>
        <v>#VALUE!</v>
      </c>
      <c r="AF24" s="207" t="e">
        <f t="shared" si="2"/>
        <v>#VALUE!</v>
      </c>
      <c r="AG24" s="232" t="e">
        <f t="shared" si="6"/>
        <v>#VALUE!</v>
      </c>
      <c r="AH24" s="232">
        <f t="shared" si="7"/>
        <v>0</v>
      </c>
      <c r="AI24" s="222" t="str">
        <f t="shared" si="8"/>
        <v/>
      </c>
      <c r="AJ24" s="232" t="str">
        <f t="shared" si="9"/>
        <v/>
      </c>
      <c r="AK24" s="236" t="str">
        <f t="shared" si="17"/>
        <v/>
      </c>
      <c r="AM24" s="106" t="s">
        <v>41</v>
      </c>
      <c r="AN24" s="208" t="str">
        <f t="shared" si="3"/>
        <v/>
      </c>
      <c r="AO24" s="208" t="str">
        <f t="shared" si="4"/>
        <v/>
      </c>
      <c r="AP24" s="240" t="e">
        <f t="shared" si="10"/>
        <v>#VALUE!</v>
      </c>
      <c r="AQ24" s="240">
        <f t="shared" si="11"/>
        <v>0</v>
      </c>
      <c r="AR24" s="225" t="str">
        <f t="shared" si="12"/>
        <v/>
      </c>
      <c r="AS24" s="242" t="str">
        <f t="shared" si="13"/>
        <v/>
      </c>
      <c r="AT24" s="241" t="str">
        <f t="shared" si="14"/>
        <v/>
      </c>
    </row>
    <row r="25" spans="1:48" ht="45" customHeight="1" x14ac:dyDescent="0.15">
      <c r="B25" s="45">
        <f t="shared" si="15"/>
        <v>45638</v>
      </c>
      <c r="C25" s="46" t="str">
        <f t="shared" si="5"/>
        <v>木</v>
      </c>
      <c r="D25" s="283" t="str">
        <f>IF(OR(WEEKDAY(B25)=1,WEEKDAY(B25)=7),"休日",IF(ISNA(VLOOKUP(B25,'(事務用)2024年度休日一覧(土日除く)'!A:B,2,FALSE)),"","休日"))</f>
        <v/>
      </c>
      <c r="E25" s="130">
        <f>IF(D25="",Q9,"")</f>
        <v>0</v>
      </c>
      <c r="F25" s="69" t="s">
        <v>12</v>
      </c>
      <c r="G25" s="77" t="str">
        <f>IF(D25="",IF(S9="","",S9),"")</f>
        <v/>
      </c>
      <c r="H25" s="135">
        <f>IF(D25="",Q10,"")</f>
        <v>0</v>
      </c>
      <c r="I25" s="72" t="s">
        <v>12</v>
      </c>
      <c r="J25" s="78" t="str">
        <f>IF(D25="",IF(S10="","",S10),"")</f>
        <v/>
      </c>
      <c r="K25" s="212" t="str">
        <f>IF(D25="",IF(W9="","",W9),"")</f>
        <v/>
      </c>
      <c r="L25" s="150"/>
      <c r="M25" s="74"/>
      <c r="N25" s="45">
        <f t="shared" si="16"/>
        <v>45655</v>
      </c>
      <c r="O25" s="46" t="str">
        <f t="shared" si="0"/>
        <v>日</v>
      </c>
      <c r="P25" s="283" t="str">
        <f>IF(OR(WEEKDAY(N25)=1,WEEKDAY(N25)=7),"休日",IF(ISNA(VLOOKUP(N25,'(事務用)2024年度休日一覧(土日除く)'!A:B,2,FALSE)),"","休日"))</f>
        <v>休日</v>
      </c>
      <c r="Q25" s="130" t="str">
        <f>IF(P25="",Q9,"")</f>
        <v/>
      </c>
      <c r="R25" s="69" t="s">
        <v>12</v>
      </c>
      <c r="S25" s="84" t="str">
        <f>IF(P25="",IF(S9="","",S9),"")</f>
        <v/>
      </c>
      <c r="T25" s="130" t="str">
        <f>IF(P25="",Q10,"")</f>
        <v/>
      </c>
      <c r="U25" s="72" t="s">
        <v>12</v>
      </c>
      <c r="V25" s="154" t="str">
        <f>IF(P25="",IF(S10="","",S10),"")</f>
        <v/>
      </c>
      <c r="W25" s="217" t="str">
        <f>IF(P25="",IF(W9="","",W9),"")</f>
        <v/>
      </c>
      <c r="X25" s="150"/>
      <c r="Y25" s="256"/>
      <c r="Z25" s="52"/>
      <c r="AA25" s="12"/>
      <c r="AB25" s="12"/>
      <c r="AC25" s="22"/>
      <c r="AD25" s="109" t="s">
        <v>27</v>
      </c>
      <c r="AE25" s="207" t="e">
        <f t="shared" si="1"/>
        <v>#VALUE!</v>
      </c>
      <c r="AF25" s="207" t="e">
        <f t="shared" si="2"/>
        <v>#VALUE!</v>
      </c>
      <c r="AG25" s="232" t="e">
        <f t="shared" si="6"/>
        <v>#VALUE!</v>
      </c>
      <c r="AH25" s="232">
        <f t="shared" si="7"/>
        <v>0</v>
      </c>
      <c r="AI25" s="222" t="str">
        <f t="shared" si="8"/>
        <v/>
      </c>
      <c r="AJ25" s="232" t="str">
        <f t="shared" si="9"/>
        <v/>
      </c>
      <c r="AK25" s="236" t="str">
        <f t="shared" si="17"/>
        <v/>
      </c>
      <c r="AM25" s="106" t="s">
        <v>42</v>
      </c>
      <c r="AN25" s="208" t="str">
        <f t="shared" si="3"/>
        <v/>
      </c>
      <c r="AO25" s="208" t="str">
        <f t="shared" si="4"/>
        <v/>
      </c>
      <c r="AP25" s="240" t="e">
        <f t="shared" si="10"/>
        <v>#VALUE!</v>
      </c>
      <c r="AQ25" s="240">
        <f t="shared" si="11"/>
        <v>0</v>
      </c>
      <c r="AR25" s="225" t="str">
        <f t="shared" si="12"/>
        <v/>
      </c>
      <c r="AS25" s="242" t="str">
        <f t="shared" si="13"/>
        <v/>
      </c>
      <c r="AT25" s="241" t="str">
        <f t="shared" si="14"/>
        <v/>
      </c>
    </row>
    <row r="26" spans="1:48" ht="45" customHeight="1" x14ac:dyDescent="0.15">
      <c r="B26" s="45">
        <f t="shared" si="15"/>
        <v>45639</v>
      </c>
      <c r="C26" s="46" t="str">
        <f t="shared" si="5"/>
        <v>金</v>
      </c>
      <c r="D26" s="283" t="str">
        <f>IF(OR(WEEKDAY(B26)=1,WEEKDAY(B26)=7),"休日",IF(ISNA(VLOOKUP(B26,'(事務用)2024年度休日一覧(土日除く)'!A:B,2,FALSE)),"","休日"))</f>
        <v/>
      </c>
      <c r="E26" s="130">
        <f>IF(D26="",Q9,"")</f>
        <v>0</v>
      </c>
      <c r="F26" s="69" t="s">
        <v>12</v>
      </c>
      <c r="G26" s="77" t="str">
        <f>IF(D26="",IF(S9="","",S9),"")</f>
        <v/>
      </c>
      <c r="H26" s="130">
        <f>IF(D26="",Q10,"")</f>
        <v>0</v>
      </c>
      <c r="I26" s="72" t="s">
        <v>12</v>
      </c>
      <c r="J26" s="77" t="str">
        <f>IF(D26="",IF(S10="","",S10),"")</f>
        <v/>
      </c>
      <c r="K26" s="210" t="str">
        <f>IF(D26="",IF(W9="","",W9),"")</f>
        <v/>
      </c>
      <c r="L26" s="150"/>
      <c r="M26" s="146"/>
      <c r="N26" s="47">
        <f t="shared" si="16"/>
        <v>45656</v>
      </c>
      <c r="O26" s="48" t="str">
        <f t="shared" si="0"/>
        <v>月</v>
      </c>
      <c r="P26" s="284" t="str">
        <f>IF(OR(WEEKDAY(N26)=1,WEEKDAY(N26)=7),"休日",IF(ISNA(VLOOKUP(N26,'(事務用)2024年度休日一覧(土日除く)'!A:B,2,FALSE)),"","休日"))</f>
        <v>休日</v>
      </c>
      <c r="Q26" s="135" t="str">
        <f>IF(P26="",Q9,"")</f>
        <v/>
      </c>
      <c r="R26" s="69" t="s">
        <v>12</v>
      </c>
      <c r="S26" s="251" t="str">
        <f>IF(P26="",IF(S9="","",S9),"")</f>
        <v/>
      </c>
      <c r="T26" s="135" t="str">
        <f>IF(P26="",Q10,"")</f>
        <v/>
      </c>
      <c r="U26" s="73" t="s">
        <v>12</v>
      </c>
      <c r="V26" s="80" t="str">
        <f>IF(P26="",IF(S10="","",S10),"")</f>
        <v/>
      </c>
      <c r="W26" s="46" t="str">
        <f>IF(P26="",IF(W9="","",W9),"")</f>
        <v/>
      </c>
      <c r="X26" s="150"/>
      <c r="Y26" s="119"/>
      <c r="Z26" s="52"/>
      <c r="AA26" s="12"/>
      <c r="AB26" s="12"/>
      <c r="AC26" s="22"/>
      <c r="AD26" s="109" t="s">
        <v>28</v>
      </c>
      <c r="AE26" s="207" t="e">
        <f t="shared" si="1"/>
        <v>#VALUE!</v>
      </c>
      <c r="AF26" s="207" t="e">
        <f t="shared" si="2"/>
        <v>#VALUE!</v>
      </c>
      <c r="AG26" s="232" t="e">
        <f t="shared" si="6"/>
        <v>#VALUE!</v>
      </c>
      <c r="AH26" s="232">
        <f t="shared" si="7"/>
        <v>0</v>
      </c>
      <c r="AI26" s="222" t="str">
        <f t="shared" si="8"/>
        <v/>
      </c>
      <c r="AJ26" s="232" t="str">
        <f t="shared" si="9"/>
        <v/>
      </c>
      <c r="AK26" s="236" t="str">
        <f t="shared" si="17"/>
        <v/>
      </c>
      <c r="AM26" s="106" t="s">
        <v>43</v>
      </c>
      <c r="AN26" s="208" t="str">
        <f t="shared" si="3"/>
        <v/>
      </c>
      <c r="AO26" s="208" t="str">
        <f t="shared" si="4"/>
        <v/>
      </c>
      <c r="AP26" s="240" t="e">
        <f t="shared" si="10"/>
        <v>#VALUE!</v>
      </c>
      <c r="AQ26" s="240">
        <f t="shared" si="11"/>
        <v>0</v>
      </c>
      <c r="AR26" s="225" t="str">
        <f t="shared" si="12"/>
        <v/>
      </c>
      <c r="AS26" s="242" t="str">
        <f t="shared" si="13"/>
        <v/>
      </c>
      <c r="AT26" s="241" t="str">
        <f t="shared" si="14"/>
        <v/>
      </c>
    </row>
    <row r="27" spans="1:48" ht="45" customHeight="1" thickBot="1" x14ac:dyDescent="0.2">
      <c r="B27" s="45">
        <f t="shared" si="15"/>
        <v>45640</v>
      </c>
      <c r="C27" s="46" t="str">
        <f t="shared" si="5"/>
        <v>土</v>
      </c>
      <c r="D27" s="283" t="str">
        <f>IF(OR(WEEKDAY(B27)=1,WEEKDAY(B27)=7),"休日",IF(ISNA(VLOOKUP(B27,'(事務用)2024年度休日一覧(土日除く)'!A:B,2,FALSE)),"","休日"))</f>
        <v>休日</v>
      </c>
      <c r="E27" s="130" t="str">
        <f>IF(D27="",Q9,"")</f>
        <v/>
      </c>
      <c r="F27" s="69" t="s">
        <v>12</v>
      </c>
      <c r="G27" s="78" t="str">
        <f>IF(D27="",IF(S9="","",S9),"")</f>
        <v/>
      </c>
      <c r="H27" s="130" t="str">
        <f>IF(D27="",Q10,"")</f>
        <v/>
      </c>
      <c r="I27" s="69" t="s">
        <v>12</v>
      </c>
      <c r="J27" s="78" t="str">
        <f>IF(D27="",IF(S10="","",S10),"")</f>
        <v/>
      </c>
      <c r="K27" s="212" t="str">
        <f>IF(D27="",IF(W9="","",W9),"")</f>
        <v/>
      </c>
      <c r="L27" s="150"/>
      <c r="M27" s="118"/>
      <c r="N27" s="47">
        <f t="shared" si="16"/>
        <v>45657</v>
      </c>
      <c r="O27" s="48" t="str">
        <f t="shared" si="0"/>
        <v>火</v>
      </c>
      <c r="P27" s="284" t="str">
        <f>IF(OR(WEEKDAY(N27)=1,WEEKDAY(N27)=7),"休日",IF(ISNA(VLOOKUP(N27,'(事務用)2024年度休日一覧(土日除く)'!A:B,2,FALSE)),"","休日"))</f>
        <v>休日</v>
      </c>
      <c r="Q27" s="135" t="str">
        <f>IF(P27="",Q9,"")</f>
        <v/>
      </c>
      <c r="R27" s="69" t="s">
        <v>12</v>
      </c>
      <c r="S27" s="251" t="str">
        <f>IF(P27="",IF(S9="","",S9),"")</f>
        <v/>
      </c>
      <c r="T27" s="135" t="str">
        <f>IF(P27="",Q10,"")</f>
        <v/>
      </c>
      <c r="U27" s="71" t="s">
        <v>12</v>
      </c>
      <c r="V27" s="87" t="str">
        <f>IF(P27="",IF(S10="","",S10),"")</f>
        <v/>
      </c>
      <c r="W27" s="46" t="str">
        <f>IF(P27="",IF(W9="","",W9),"")</f>
        <v/>
      </c>
      <c r="X27" s="150"/>
      <c r="Y27" s="119"/>
      <c r="Z27" s="52"/>
      <c r="AA27" s="23"/>
      <c r="AB27" s="286"/>
      <c r="AC27" s="18"/>
      <c r="AD27" s="109" t="s">
        <v>29</v>
      </c>
      <c r="AE27" s="205" t="str">
        <f t="shared" si="1"/>
        <v/>
      </c>
      <c r="AF27" s="205" t="str">
        <f t="shared" si="2"/>
        <v/>
      </c>
      <c r="AG27" s="230" t="e">
        <f t="shared" si="6"/>
        <v>#VALUE!</v>
      </c>
      <c r="AH27" s="230">
        <f t="shared" si="7"/>
        <v>0</v>
      </c>
      <c r="AI27" s="221" t="str">
        <f t="shared" si="8"/>
        <v/>
      </c>
      <c r="AJ27" s="230" t="str">
        <f t="shared" si="9"/>
        <v/>
      </c>
      <c r="AK27" s="236" t="str">
        <f t="shared" si="17"/>
        <v/>
      </c>
      <c r="AM27" s="106" t="s">
        <v>85</v>
      </c>
      <c r="AN27" s="209" t="str">
        <f t="shared" si="3"/>
        <v/>
      </c>
      <c r="AO27" s="208" t="str">
        <f t="shared" si="4"/>
        <v/>
      </c>
      <c r="AP27" s="240" t="e">
        <f t="shared" si="10"/>
        <v>#VALUE!</v>
      </c>
      <c r="AQ27" s="240">
        <f t="shared" si="11"/>
        <v>0</v>
      </c>
      <c r="AR27" s="225" t="str">
        <f t="shared" si="12"/>
        <v/>
      </c>
      <c r="AS27" s="242" t="str">
        <f t="shared" si="13"/>
        <v/>
      </c>
      <c r="AT27" s="243" t="str">
        <f t="shared" si="14"/>
        <v/>
      </c>
    </row>
    <row r="28" spans="1:48" ht="45" customHeight="1" x14ac:dyDescent="0.15">
      <c r="B28" s="45">
        <f t="shared" si="15"/>
        <v>45641</v>
      </c>
      <c r="C28" s="46" t="str">
        <f t="shared" si="5"/>
        <v>日</v>
      </c>
      <c r="D28" s="283" t="str">
        <f>IF(OR(WEEKDAY(B28)=1,WEEKDAY(B28)=7),"休日",IF(ISNA(VLOOKUP(B28,'(事務用)2024年度休日一覧(土日除く)'!A:B,2,FALSE)),"","休日"))</f>
        <v>休日</v>
      </c>
      <c r="E28" s="130" t="str">
        <f>IF(D28="",Q9,"")</f>
        <v/>
      </c>
      <c r="F28" s="69" t="s">
        <v>12</v>
      </c>
      <c r="G28" s="78" t="str">
        <f>IF(D28="",IF(S9="","",S9),"")</f>
        <v/>
      </c>
      <c r="H28" s="130" t="str">
        <f>IF(D28="",Q10,"")</f>
        <v/>
      </c>
      <c r="I28" s="72" t="s">
        <v>12</v>
      </c>
      <c r="J28" s="80" t="str">
        <f>IF(D28="",IF(S10="","",S10),"")</f>
        <v/>
      </c>
      <c r="K28" s="213" t="str">
        <f>IF(D28="",IF(W9="","",W9),"")</f>
        <v/>
      </c>
      <c r="L28" s="151"/>
      <c r="M28" s="74"/>
      <c r="N28" s="361"/>
      <c r="O28" s="362" t="s">
        <v>74</v>
      </c>
      <c r="P28" s="362"/>
      <c r="Q28" s="362"/>
      <c r="R28" s="362"/>
      <c r="S28" s="362"/>
      <c r="T28" s="362"/>
      <c r="U28" s="362"/>
      <c r="V28" s="362"/>
      <c r="W28" s="362"/>
      <c r="X28" s="362"/>
      <c r="Y28" s="362"/>
      <c r="Z28" s="52"/>
      <c r="AA28" s="23"/>
      <c r="AB28" s="286"/>
      <c r="AC28" s="18"/>
      <c r="AD28" s="109" t="s">
        <v>30</v>
      </c>
      <c r="AE28" s="205" t="str">
        <f t="shared" si="1"/>
        <v/>
      </c>
      <c r="AF28" s="205" t="str">
        <f t="shared" si="2"/>
        <v/>
      </c>
      <c r="AG28" s="230" t="e">
        <f t="shared" si="6"/>
        <v>#VALUE!</v>
      </c>
      <c r="AH28" s="230">
        <f t="shared" si="7"/>
        <v>0</v>
      </c>
      <c r="AI28" s="221" t="str">
        <f t="shared" si="8"/>
        <v/>
      </c>
      <c r="AJ28" s="230" t="str">
        <f t="shared" si="9"/>
        <v/>
      </c>
      <c r="AK28" s="236" t="str">
        <f t="shared" si="17"/>
        <v/>
      </c>
      <c r="AM28" s="363"/>
      <c r="AN28" s="364"/>
      <c r="AO28" s="159"/>
      <c r="AP28" s="160"/>
      <c r="AQ28" s="160"/>
      <c r="AR28" s="156"/>
    </row>
    <row r="29" spans="1:48" ht="45" customHeight="1" x14ac:dyDescent="0.15">
      <c r="B29" s="47">
        <f t="shared" si="15"/>
        <v>45642</v>
      </c>
      <c r="C29" s="48" t="str">
        <f t="shared" si="5"/>
        <v>月</v>
      </c>
      <c r="D29" s="284" t="str">
        <f>IF(OR(WEEKDAY(B29)=1,WEEKDAY(B29)=7),"休日",IF(ISNA(VLOOKUP(B29,'(事務用)2024年度休日一覧(土日除く)'!A:B,2,FALSE)),"","休日"))</f>
        <v/>
      </c>
      <c r="E29" s="130">
        <f>IF(D29="",Q9,"")</f>
        <v>0</v>
      </c>
      <c r="F29" s="70" t="s">
        <v>12</v>
      </c>
      <c r="G29" s="78" t="str">
        <f>IF(D29="",IF(S9="","",S9),"")</f>
        <v/>
      </c>
      <c r="H29" s="130">
        <f>IF(D29="",Q10,"")</f>
        <v>0</v>
      </c>
      <c r="I29" s="73" t="s">
        <v>12</v>
      </c>
      <c r="J29" s="77" t="str">
        <f>IF(D29="",IF(S10="","",S10),"")</f>
        <v/>
      </c>
      <c r="K29" s="210" t="str">
        <f>IF(D29="",IF(W9="","",W9),"")</f>
        <v/>
      </c>
      <c r="L29" s="150"/>
      <c r="M29" s="118"/>
      <c r="N29" s="301"/>
      <c r="O29" s="302"/>
      <c r="P29" s="302"/>
      <c r="Q29" s="302"/>
      <c r="R29" s="302"/>
      <c r="S29" s="302"/>
      <c r="T29" s="302"/>
      <c r="U29" s="302"/>
      <c r="V29" s="302"/>
      <c r="W29" s="302"/>
      <c r="X29" s="302"/>
      <c r="Y29" s="302"/>
      <c r="Z29" s="287"/>
      <c r="AA29" s="19"/>
      <c r="AB29" s="23"/>
      <c r="AC29" s="286"/>
      <c r="AD29" s="109" t="s">
        <v>58</v>
      </c>
      <c r="AE29" s="205" t="e">
        <f t="shared" si="1"/>
        <v>#VALUE!</v>
      </c>
      <c r="AF29" s="205" t="e">
        <f t="shared" si="2"/>
        <v>#VALUE!</v>
      </c>
      <c r="AG29" s="233" t="e">
        <f t="shared" si="6"/>
        <v>#VALUE!</v>
      </c>
      <c r="AH29" s="233">
        <f t="shared" si="7"/>
        <v>0</v>
      </c>
      <c r="AI29" s="221" t="str">
        <f t="shared" si="8"/>
        <v/>
      </c>
      <c r="AJ29" s="230" t="str">
        <f t="shared" si="9"/>
        <v/>
      </c>
      <c r="AK29" s="236" t="str">
        <f t="shared" si="17"/>
        <v/>
      </c>
      <c r="AL29" s="176"/>
    </row>
    <row r="30" spans="1:48" ht="45" customHeight="1" thickBot="1" x14ac:dyDescent="0.2">
      <c r="A30" s="179"/>
      <c r="B30" s="178">
        <f t="shared" si="15"/>
        <v>45643</v>
      </c>
      <c r="C30" s="49" t="str">
        <f t="shared" si="5"/>
        <v>火</v>
      </c>
      <c r="D30" s="288" t="str">
        <f>IF(OR(WEEKDAY(B30)=1,WEEKDAY(B30)=7),"休日",IF(ISNA(VLOOKUP(B30,'(事務用)2024年度休日一覧(土日除く)'!A:B,2,FALSE)),"","休日"))</f>
        <v/>
      </c>
      <c r="E30" s="132">
        <f>IF(D30="",Q9,"")</f>
        <v>0</v>
      </c>
      <c r="F30" s="71" t="s">
        <v>12</v>
      </c>
      <c r="G30" s="83" t="str">
        <f>IF(D30="",IF(S9="","",S9),"")</f>
        <v/>
      </c>
      <c r="H30" s="138">
        <f>IF(D30="",Q10,"")</f>
        <v>0</v>
      </c>
      <c r="I30" s="71" t="s">
        <v>12</v>
      </c>
      <c r="J30" s="82" t="str">
        <f>IF(D30="",IF(S10="","",S10),"")</f>
        <v/>
      </c>
      <c r="K30" s="49" t="str">
        <f>IF(D30="",IF(W9="","",W9),"")</f>
        <v/>
      </c>
      <c r="L30" s="152"/>
      <c r="M30" s="74"/>
      <c r="N30" s="43"/>
      <c r="O30" s="294" t="s">
        <v>77</v>
      </c>
      <c r="P30" s="337"/>
      <c r="Q30" s="337"/>
      <c r="R30" s="295"/>
      <c r="S30" s="42">
        <f>COUNT(B14:B30,N14:N27)</f>
        <v>31</v>
      </c>
      <c r="T30" s="326" t="s">
        <v>78</v>
      </c>
      <c r="U30" s="328"/>
      <c r="V30" s="328"/>
      <c r="W30" s="328"/>
      <c r="X30" s="365">
        <f>SUM(AK14:AK30,AT14:AT27)</f>
        <v>0</v>
      </c>
      <c r="Y30" s="366"/>
      <c r="Z30" s="54"/>
      <c r="AA30" s="3"/>
      <c r="AB30" s="289"/>
      <c r="AC30" s="20"/>
      <c r="AD30" s="109" t="s">
        <v>59</v>
      </c>
      <c r="AE30" s="208" t="e">
        <f t="shared" si="1"/>
        <v>#VALUE!</v>
      </c>
      <c r="AF30" s="208" t="e">
        <f t="shared" si="2"/>
        <v>#VALUE!</v>
      </c>
      <c r="AG30" s="234" t="e">
        <f t="shared" si="6"/>
        <v>#VALUE!</v>
      </c>
      <c r="AH30" s="234">
        <f t="shared" si="7"/>
        <v>0</v>
      </c>
      <c r="AI30" s="222" t="str">
        <f t="shared" si="8"/>
        <v/>
      </c>
      <c r="AJ30" s="232" t="str">
        <f t="shared" si="9"/>
        <v/>
      </c>
      <c r="AK30" s="237" t="str">
        <f t="shared" si="17"/>
        <v/>
      </c>
      <c r="AL30" s="177"/>
      <c r="AM30" s="367"/>
      <c r="AN30" s="367"/>
    </row>
    <row r="31" spans="1:48" ht="45" customHeight="1" x14ac:dyDescent="0.15">
      <c r="B31" s="7"/>
      <c r="C31" s="7"/>
      <c r="D31" s="7"/>
      <c r="E31" s="90"/>
      <c r="F31" s="90"/>
      <c r="G31" s="90"/>
      <c r="H31" s="90"/>
      <c r="I31" s="7"/>
      <c r="J31" s="90"/>
      <c r="K31" s="90"/>
      <c r="L31" s="90"/>
      <c r="M31" s="90"/>
      <c r="N31" s="7"/>
      <c r="O31" s="7"/>
      <c r="P31" s="44"/>
      <c r="Q31" s="44"/>
      <c r="R31" s="44"/>
      <c r="S31" s="7"/>
      <c r="T31" s="326" t="s">
        <v>79</v>
      </c>
      <c r="U31" s="328"/>
      <c r="V31" s="328"/>
      <c r="W31" s="328"/>
      <c r="X31" s="368" t="str">
        <f>IF(X30-(S30/7)*38.75&lt;0,"0.00",X30-(S30/7)*38.75)</f>
        <v>0.00</v>
      </c>
      <c r="Y31" s="369"/>
      <c r="Z31" s="55"/>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4"/>
      <c r="Q32" s="44"/>
      <c r="R32" s="44"/>
      <c r="S32" s="7"/>
      <c r="T32" s="128"/>
      <c r="U32" s="128"/>
      <c r="V32" s="128"/>
      <c r="W32" s="128"/>
      <c r="X32" s="128"/>
      <c r="Y32" s="7"/>
      <c r="Z32" s="55"/>
      <c r="AA32" s="7"/>
      <c r="AB32" s="7"/>
      <c r="AC32" s="7"/>
      <c r="AD32" s="7"/>
      <c r="AE32" s="7"/>
      <c r="AF32" s="7"/>
      <c r="AG32" s="7"/>
      <c r="AH32" s="7"/>
      <c r="AI32" s="7"/>
      <c r="AJ32" s="7"/>
      <c r="AK32" s="7"/>
      <c r="AL32" s="7"/>
      <c r="AM32" s="3"/>
    </row>
    <row r="33" spans="2:39" s="30" customFormat="1" ht="33.75" customHeight="1" x14ac:dyDescent="0.15">
      <c r="B33" s="162"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74.25" customHeight="1" x14ac:dyDescent="0.15">
      <c r="B34" s="338" t="s">
        <v>55</v>
      </c>
      <c r="C34" s="338"/>
      <c r="D34" s="338"/>
      <c r="E34" s="338"/>
      <c r="F34" s="338"/>
      <c r="G34" s="338"/>
      <c r="H34" s="338"/>
      <c r="I34" s="338"/>
      <c r="J34" s="338"/>
      <c r="K34" s="338"/>
      <c r="L34" s="338"/>
      <c r="M34" s="338"/>
      <c r="N34" s="338"/>
      <c r="O34" s="338"/>
      <c r="P34" s="338"/>
      <c r="Q34" s="338"/>
      <c r="R34" s="338"/>
      <c r="S34" s="338"/>
      <c r="T34" s="338"/>
      <c r="U34" s="338"/>
      <c r="V34" s="338"/>
      <c r="W34" s="338"/>
      <c r="X34" s="338"/>
      <c r="Y34" s="338"/>
      <c r="Z34" s="3"/>
      <c r="AA34" s="26"/>
      <c r="AB34" s="3"/>
      <c r="AC34" s="7"/>
      <c r="AD34" s="7"/>
      <c r="AE34" s="7"/>
      <c r="AF34" s="7"/>
      <c r="AG34" s="7"/>
      <c r="AH34" s="7"/>
      <c r="AI34" s="7"/>
      <c r="AJ34" s="7"/>
      <c r="AK34" s="7"/>
      <c r="AL34" s="7"/>
      <c r="AM34" s="3"/>
    </row>
    <row r="35" spans="2:39" ht="12" customHeight="1" thickBot="1" x14ac:dyDescent="0.2">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x14ac:dyDescent="0.2">
      <c r="B36" s="303" t="s">
        <v>44</v>
      </c>
      <c r="C36" s="304"/>
      <c r="D36" s="304"/>
      <c r="E36" s="304"/>
      <c r="F36" s="304"/>
      <c r="G36" s="304"/>
      <c r="H36" s="304"/>
      <c r="I36" s="304"/>
      <c r="J36" s="304"/>
      <c r="K36" s="304"/>
      <c r="L36" s="304"/>
      <c r="M36" s="305"/>
      <c r="N36" s="303" t="s">
        <v>52</v>
      </c>
      <c r="O36" s="304"/>
      <c r="P36" s="304"/>
      <c r="Q36" s="304"/>
      <c r="R36" s="304"/>
      <c r="S36" s="304"/>
      <c r="T36" s="304"/>
      <c r="U36" s="304"/>
      <c r="V36" s="304"/>
      <c r="W36" s="304"/>
      <c r="X36" s="304"/>
      <c r="Y36" s="305"/>
      <c r="Z36" s="7"/>
      <c r="AA36" s="26"/>
      <c r="AB36" s="3"/>
      <c r="AC36" s="7"/>
      <c r="AD36" s="7"/>
      <c r="AE36" s="7"/>
      <c r="AF36" s="7"/>
      <c r="AG36" s="7"/>
      <c r="AH36" s="7"/>
      <c r="AI36" s="7"/>
      <c r="AJ36" s="7"/>
      <c r="AK36" s="7"/>
      <c r="AL36" s="7"/>
      <c r="AM36" s="3"/>
    </row>
    <row r="37" spans="2:39" ht="20.25" customHeight="1" x14ac:dyDescent="0.15">
      <c r="B37" s="113" t="s">
        <v>9</v>
      </c>
      <c r="C37" s="306" t="s">
        <v>10</v>
      </c>
      <c r="D37" s="307"/>
      <c r="E37" s="306" t="s">
        <v>2</v>
      </c>
      <c r="F37" s="308"/>
      <c r="G37" s="308"/>
      <c r="H37" s="306" t="s">
        <v>3</v>
      </c>
      <c r="I37" s="308"/>
      <c r="J37" s="307"/>
      <c r="K37" s="306" t="s">
        <v>8</v>
      </c>
      <c r="L37" s="308"/>
      <c r="M37" s="336"/>
      <c r="N37" s="113" t="s">
        <v>9</v>
      </c>
      <c r="O37" s="308" t="s">
        <v>10</v>
      </c>
      <c r="P37" s="307"/>
      <c r="Q37" s="306" t="s">
        <v>2</v>
      </c>
      <c r="R37" s="308"/>
      <c r="S37" s="307"/>
      <c r="T37" s="306" t="s">
        <v>3</v>
      </c>
      <c r="U37" s="308"/>
      <c r="V37" s="307"/>
      <c r="W37" s="306" t="s">
        <v>8</v>
      </c>
      <c r="X37" s="308"/>
      <c r="Y37" s="336"/>
    </row>
    <row r="38" spans="2:39" ht="39.950000000000003" customHeight="1" x14ac:dyDescent="0.15">
      <c r="B38" s="120"/>
      <c r="C38" s="294"/>
      <c r="D38" s="295"/>
      <c r="E38" s="140"/>
      <c r="F38" s="114" t="s">
        <v>13</v>
      </c>
      <c r="G38" s="116"/>
      <c r="H38" s="140"/>
      <c r="I38" s="114" t="s">
        <v>13</v>
      </c>
      <c r="J38" s="117"/>
      <c r="K38" s="296"/>
      <c r="L38" s="297"/>
      <c r="M38" s="298"/>
      <c r="N38" s="120"/>
      <c r="O38" s="294"/>
      <c r="P38" s="295"/>
      <c r="Q38" s="140"/>
      <c r="R38" s="114" t="s">
        <v>13</v>
      </c>
      <c r="S38" s="116"/>
      <c r="T38" s="140"/>
      <c r="U38" s="114" t="s">
        <v>13</v>
      </c>
      <c r="V38" s="117"/>
      <c r="W38" s="296"/>
      <c r="X38" s="297"/>
      <c r="Y38" s="298"/>
    </row>
    <row r="39" spans="2:39" ht="39.950000000000003" customHeight="1" x14ac:dyDescent="0.15">
      <c r="B39" s="120"/>
      <c r="C39" s="294"/>
      <c r="D39" s="295"/>
      <c r="E39" s="140"/>
      <c r="F39" s="114" t="s">
        <v>13</v>
      </c>
      <c r="G39" s="116"/>
      <c r="H39" s="140"/>
      <c r="I39" s="114" t="s">
        <v>13</v>
      </c>
      <c r="J39" s="117"/>
      <c r="K39" s="296"/>
      <c r="L39" s="297"/>
      <c r="M39" s="298"/>
      <c r="N39" s="120"/>
      <c r="O39" s="294"/>
      <c r="P39" s="295"/>
      <c r="Q39" s="140"/>
      <c r="R39" s="114" t="s">
        <v>13</v>
      </c>
      <c r="S39" s="116"/>
      <c r="T39" s="140"/>
      <c r="U39" s="114" t="s">
        <v>13</v>
      </c>
      <c r="V39" s="117"/>
      <c r="W39" s="296"/>
      <c r="X39" s="297"/>
      <c r="Y39" s="298"/>
    </row>
    <row r="40" spans="2:39" ht="39.950000000000003" customHeight="1" x14ac:dyDescent="0.15">
      <c r="B40" s="120"/>
      <c r="C40" s="294"/>
      <c r="D40" s="295"/>
      <c r="E40" s="140"/>
      <c r="F40" s="114" t="s">
        <v>13</v>
      </c>
      <c r="G40" s="116"/>
      <c r="H40" s="140"/>
      <c r="I40" s="114" t="s">
        <v>13</v>
      </c>
      <c r="J40" s="117"/>
      <c r="K40" s="296"/>
      <c r="L40" s="297"/>
      <c r="M40" s="298"/>
      <c r="N40" s="120"/>
      <c r="O40" s="294"/>
      <c r="P40" s="295"/>
      <c r="Q40" s="140"/>
      <c r="R40" s="114" t="s">
        <v>13</v>
      </c>
      <c r="S40" s="116"/>
      <c r="T40" s="140"/>
      <c r="U40" s="114" t="s">
        <v>13</v>
      </c>
      <c r="V40" s="117"/>
      <c r="W40" s="296"/>
      <c r="X40" s="297"/>
      <c r="Y40" s="298"/>
    </row>
    <row r="41" spans="2:39" ht="39.950000000000003" customHeight="1" x14ac:dyDescent="0.15">
      <c r="B41" s="120"/>
      <c r="C41" s="294"/>
      <c r="D41" s="295"/>
      <c r="E41" s="140"/>
      <c r="F41" s="114" t="s">
        <v>13</v>
      </c>
      <c r="G41" s="116"/>
      <c r="H41" s="140"/>
      <c r="I41" s="114" t="s">
        <v>13</v>
      </c>
      <c r="J41" s="117"/>
      <c r="K41" s="296"/>
      <c r="L41" s="297"/>
      <c r="M41" s="298"/>
      <c r="N41" s="120"/>
      <c r="O41" s="294"/>
      <c r="P41" s="295"/>
      <c r="Q41" s="140"/>
      <c r="R41" s="114" t="s">
        <v>13</v>
      </c>
      <c r="S41" s="116"/>
      <c r="T41" s="140"/>
      <c r="U41" s="114" t="s">
        <v>13</v>
      </c>
      <c r="V41" s="117"/>
      <c r="W41" s="296"/>
      <c r="X41" s="297"/>
      <c r="Y41" s="298"/>
    </row>
    <row r="42" spans="2:39" ht="39.950000000000003" customHeight="1" thickBot="1" x14ac:dyDescent="0.2">
      <c r="B42" s="123"/>
      <c r="C42" s="299"/>
      <c r="D42" s="300"/>
      <c r="E42" s="141"/>
      <c r="F42" s="124" t="s">
        <v>13</v>
      </c>
      <c r="G42" s="125"/>
      <c r="H42" s="141"/>
      <c r="I42" s="124" t="s">
        <v>13</v>
      </c>
      <c r="J42" s="126"/>
      <c r="K42" s="291"/>
      <c r="L42" s="292"/>
      <c r="M42" s="293"/>
      <c r="N42" s="123"/>
      <c r="O42" s="299"/>
      <c r="P42" s="300"/>
      <c r="Q42" s="157"/>
      <c r="R42" s="124" t="s">
        <v>13</v>
      </c>
      <c r="S42" s="125"/>
      <c r="T42" s="157"/>
      <c r="U42" s="124" t="s">
        <v>13</v>
      </c>
      <c r="V42" s="126"/>
      <c r="W42" s="291"/>
      <c r="X42" s="292"/>
      <c r="Y42" s="293"/>
    </row>
    <row r="43" spans="2:39" ht="24" customHeight="1" x14ac:dyDescent="0.15">
      <c r="B43" s="56"/>
      <c r="C43" s="12"/>
      <c r="D43" s="12"/>
      <c r="E43" s="12"/>
      <c r="F43" s="12"/>
      <c r="G43" s="12"/>
      <c r="H43" s="12"/>
      <c r="I43" s="12"/>
      <c r="J43" s="12"/>
      <c r="K43" s="12"/>
      <c r="L43" s="12"/>
      <c r="M43" s="12"/>
      <c r="N43" s="12"/>
      <c r="O43" s="12"/>
      <c r="P43" s="12"/>
      <c r="Q43" s="158"/>
      <c r="R43" s="12"/>
      <c r="S43" s="12"/>
      <c r="T43" s="158"/>
      <c r="U43" s="12"/>
      <c r="V43" s="12"/>
      <c r="W43" s="12"/>
      <c r="X43" s="12"/>
      <c r="Y43" s="12"/>
      <c r="Z43" s="7"/>
      <c r="AA43" s="7"/>
      <c r="AB43" s="3"/>
      <c r="AC43" s="3"/>
      <c r="AD43" s="3"/>
      <c r="AE43" s="3"/>
      <c r="AF43" s="3"/>
      <c r="AG43" s="3"/>
      <c r="AH43" s="3"/>
      <c r="AI43" s="3"/>
      <c r="AJ43" s="3"/>
      <c r="AK43" s="3"/>
      <c r="AL43" s="3"/>
      <c r="AM43" s="3"/>
    </row>
    <row r="44" spans="2:39" ht="38.25" customHeight="1" x14ac:dyDescent="0.15">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7"/>
      <c r="AA45" s="7"/>
      <c r="AB45" s="3"/>
      <c r="AC45" s="3"/>
      <c r="AD45" s="3"/>
      <c r="AE45" s="3"/>
      <c r="AF45" s="3"/>
      <c r="AG45" s="3"/>
      <c r="AH45" s="3"/>
      <c r="AI45" s="3"/>
      <c r="AJ45" s="3"/>
      <c r="AK45" s="3"/>
      <c r="AL45" s="3"/>
      <c r="AM45" s="3"/>
    </row>
    <row r="46" spans="2:39" ht="18.75" customHeight="1" x14ac:dyDescent="0.15">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D14:D30 P14:P27">
    <cfRule type="expression" dxfId="131" priority="31" stopIfTrue="1">
      <formula>D14="休日"</formula>
    </cfRule>
  </conditionalFormatting>
  <conditionalFormatting sqref="D14:E30 G14:H30 J14:M30">
    <cfRule type="expression" dxfId="130" priority="2" stopIfTrue="1">
      <formula>$D14="休日"</formula>
    </cfRule>
  </conditionalFormatting>
  <conditionalFormatting sqref="E14:E30 Q14:Q27">
    <cfRule type="expression" dxfId="129" priority="15" stopIfTrue="1">
      <formula>D14="休日"</formula>
    </cfRule>
  </conditionalFormatting>
  <conditionalFormatting sqref="G14:G30 S14:S27">
    <cfRule type="expression" dxfId="128" priority="3" stopIfTrue="1">
      <formula>D14="休日"</formula>
    </cfRule>
  </conditionalFormatting>
  <conditionalFormatting sqref="H14:H30 T14:T27">
    <cfRule type="expression" dxfId="127" priority="16" stopIfTrue="1">
      <formula>D14="休日"</formula>
    </cfRule>
  </conditionalFormatting>
  <conditionalFormatting sqref="J14:J30 V14:V27">
    <cfRule type="expression" dxfId="126" priority="10" stopIfTrue="1">
      <formula>D14="休日"</formula>
    </cfRule>
  </conditionalFormatting>
  <conditionalFormatting sqref="K14:K30">
    <cfRule type="expression" dxfId="125" priority="4" stopIfTrue="1">
      <formula>D14="休日"</formula>
    </cfRule>
  </conditionalFormatting>
  <conditionalFormatting sqref="L14:L30">
    <cfRule type="expression" dxfId="124" priority="28" stopIfTrue="1">
      <formula>D14="休日"</formula>
    </cfRule>
  </conditionalFormatting>
  <conditionalFormatting sqref="M14:M30">
    <cfRule type="expression" dxfId="123" priority="7" stopIfTrue="1">
      <formula>D14="休日"</formula>
    </cfRule>
  </conditionalFormatting>
  <conditionalFormatting sqref="N14:N27 B14:B30">
    <cfRule type="expression" dxfId="122" priority="33" stopIfTrue="1">
      <formula>D14="休日"</formula>
    </cfRule>
  </conditionalFormatting>
  <conditionalFormatting sqref="O14:O27 C14:C30">
    <cfRule type="expression" dxfId="121" priority="32" stopIfTrue="1">
      <formula>D14="休日"</formula>
    </cfRule>
  </conditionalFormatting>
  <conditionalFormatting sqref="P14:Q27 S14:T27 V14:Y27">
    <cfRule type="expression" dxfId="120" priority="1" stopIfTrue="1">
      <formula>$P14="休日"</formula>
    </cfRule>
  </conditionalFormatting>
  <conditionalFormatting sqref="Q14:Q27 E14:E30">
    <cfRule type="expression" dxfId="119" priority="22" stopIfTrue="1">
      <formula>E14&lt;=4</formula>
    </cfRule>
    <cfRule type="expression" dxfId="118" priority="25" stopIfTrue="1">
      <formula>E14&gt;=22</formula>
    </cfRule>
  </conditionalFormatting>
  <conditionalFormatting sqref="R14:R27 F14:F30">
    <cfRule type="expression" dxfId="117" priority="9" stopIfTrue="1">
      <formula>D14="休日"</formula>
    </cfRule>
    <cfRule type="expression" dxfId="116" priority="21" stopIfTrue="1">
      <formula>E14&lt;=4</formula>
    </cfRule>
    <cfRule type="expression" dxfId="115" priority="14" stopIfTrue="1">
      <formula>E14=0</formula>
    </cfRule>
    <cfRule type="expression" dxfId="114" priority="30" stopIfTrue="1">
      <formula>E14&gt;=22</formula>
    </cfRule>
  </conditionalFormatting>
  <conditionalFormatting sqref="S14:S27 G14:G30">
    <cfRule type="expression" dxfId="113" priority="20" stopIfTrue="1">
      <formula>E14&lt;=4</formula>
    </cfRule>
    <cfRule type="expression" dxfId="112" priority="24" stopIfTrue="1">
      <formula>E14&gt;=22</formula>
    </cfRule>
    <cfRule type="expression" dxfId="111" priority="13" stopIfTrue="1">
      <formula>E14=0</formula>
    </cfRule>
  </conditionalFormatting>
  <conditionalFormatting sqref="T14:T27 H14:H30">
    <cfRule type="expression" dxfId="110" priority="19" stopIfTrue="1">
      <formula>H14&lt;=4</formula>
    </cfRule>
    <cfRule type="expression" dxfId="109" priority="26" stopIfTrue="1">
      <formula>H14&gt;=22</formula>
    </cfRule>
  </conditionalFormatting>
  <conditionalFormatting sqref="U14:U27 I14:I30">
    <cfRule type="expression" dxfId="108" priority="8" stopIfTrue="1">
      <formula>D14="休日"</formula>
    </cfRule>
    <cfRule type="expression" dxfId="107" priority="18" stopIfTrue="1">
      <formula>H14&lt;=4</formula>
    </cfRule>
    <cfRule type="expression" dxfId="106" priority="29" stopIfTrue="1">
      <formula>H14&gt;=22</formula>
    </cfRule>
    <cfRule type="expression" dxfId="105" priority="12" stopIfTrue="1">
      <formula>H14=0</formula>
    </cfRule>
  </conditionalFormatting>
  <conditionalFormatting sqref="V14:V27 J14:J30">
    <cfRule type="expression" dxfId="104" priority="11" stopIfTrue="1">
      <formula>H14=0</formula>
    </cfRule>
    <cfRule type="expression" dxfId="103" priority="23" stopIfTrue="1">
      <formula>H14&gt;=22</formula>
    </cfRule>
    <cfRule type="expression" dxfId="102" priority="17" stopIfTrue="1">
      <formula>H14&lt;=4</formula>
    </cfRule>
  </conditionalFormatting>
  <conditionalFormatting sqref="W14:W27">
    <cfRule type="expression" dxfId="101" priority="6" stopIfTrue="1">
      <formula>P14="休日"</formula>
    </cfRule>
  </conditionalFormatting>
  <conditionalFormatting sqref="X14:X27">
    <cfRule type="expression" dxfId="100" priority="5" stopIfTrue="1">
      <formula>P14="休日"</formula>
    </cfRule>
  </conditionalFormatting>
  <conditionalFormatting sqref="Y14:Y27">
    <cfRule type="expression" dxfId="99" priority="27" stopIfTrue="1">
      <formula>P14="休日"</formula>
    </cfRule>
  </conditionalFormatting>
  <dataValidations count="16">
    <dataValidation type="list" allowBlank="1" showInputMessage="1" sqref="W9:X9" xr:uid="{00000000-0002-0000-0900-000000000000}">
      <formula1>"0.5,1,1.5,2,2.5,3,3.5,4,4.5,5,5.5,6,6.5,7,7.5,8"</formula1>
    </dataValidation>
    <dataValidation type="list" allowBlank="1" sqref="Q17 Q10" xr:uid="{00000000-0002-0000-0900-000001000000}">
      <formula1>"5,6,7,8,9,10,11,12,13,14,15,16,17,18,19,20,21"</formula1>
    </dataValidation>
    <dataValidation type="list" allowBlank="1" showInputMessage="1" showErrorMessage="1" sqref="E38:E42" xr:uid="{00000000-0002-0000-0900-000002000000}">
      <formula1>"22,23,24,1,2,3,4"</formula1>
    </dataValidation>
    <dataValidation type="list" allowBlank="1" showInputMessage="1" showErrorMessage="1" sqref="Q38:Q42 T38:T42" xr:uid="{00000000-0002-0000-0900-000003000000}">
      <formula1>"1,2,3,4,5,6,7,8,9,10,11,12,13,14,15,16,17,18,19,20,21,22,23,24"</formula1>
    </dataValidation>
    <dataValidation type="list" allowBlank="1" showInputMessage="1" showErrorMessage="1" sqref="L14:L30 X14:X27" xr:uid="{00000000-0002-0000-0900-000004000000}">
      <formula1>"○"</formula1>
    </dataValidation>
    <dataValidation type="list" allowBlank="1" showInputMessage="1" showErrorMessage="1" sqref="C38:D42 O38:P42" xr:uid="{00000000-0002-0000-0900-000005000000}">
      <formula1>"日,月,火,水,木,金,土"</formula1>
    </dataValidation>
    <dataValidation type="list" allowBlank="1" showInputMessage="1" showErrorMessage="1" sqref="B38:B42 N38:N42" xr:uid="{00000000-0002-0000-0900-000006000000}">
      <formula1>"1,2,3,4,5,6,7,8,9,10,11,12,13,14,15,16,17,18,19,20,21,22,23,24,25,26,27,28,29,30,31"</formula1>
    </dataValidation>
    <dataValidation type="list" allowBlank="1" showInputMessage="1" showErrorMessage="1" sqref="J38:J42 S9:S10 S38:S42 G38:G42 V38:V42" xr:uid="{00000000-0002-0000-0900-000007000000}">
      <formula1>"00,01,02,03,04,05,06,07,08,09,10,11,12,13,14,15,16,17,18,19,20,21,22,23,24,25,26,27,28,29,30,31,32,33,34,35,36,37,38,39,40,41,42,43,44,45,46,47,48,49,50,51,52,53,54,55,56,57,58,59"</formula1>
    </dataValidation>
    <dataValidation type="list" allowBlank="1" showInputMessage="1" sqref="Q9 E14:E30 Q14:Q16 Q18:Q27" xr:uid="{00000000-0002-0000-0900-000008000000}">
      <formula1>"5,6,7,8,9,10,11,12,13,14,15,16,17,18,19,20,21"</formula1>
    </dataValidation>
    <dataValidation type="list" allowBlank="1" showInputMessage="1" sqref="G14:G30 S14:S27 J14:J30 V14:V27" xr:uid="{00000000-0002-0000-0900-000009000000}">
      <formula1>"00,01,02,03,04,05,06,07,08,09,10,11,12,13,14,15,16,17,18,19,20,21,22,23,24,25,26,27,28,29,30,31,32,33,34,35,36,37,38,39,40,41,42,43,44,45,46,47,48,49,50,51,52,53,54,55,56,57,58,59"</formula1>
    </dataValidation>
    <dataValidation type="list" allowBlank="1" showInputMessage="1" showErrorMessage="1" sqref="M14:M30 Y14:Y27" xr:uid="{00000000-0002-0000-0900-00000A000000}">
      <formula1>"1日,半日"</formula1>
    </dataValidation>
    <dataValidation type="list" allowBlank="1" showInputMessage="1" sqref="K14" xr:uid="{00000000-0002-0000-0900-00000B000000}">
      <formula1>"0.5,1,1.5,2,2.5,3,3.5,4,4.5,5,6,6.5,7,7.5,8"</formula1>
    </dataValidation>
    <dataValidation type="list" allowBlank="1" showInputMessage="1" showErrorMessage="1" sqref="K38:M42 W38:Y42" xr:uid="{00000000-0002-0000-0900-00000C000000}">
      <formula1>"授業,入学試験,大学運営業務,その他研究以外の業務"</formula1>
    </dataValidation>
    <dataValidation type="list" allowBlank="1" showInputMessage="1" showErrorMessage="1" sqref="K15:K30 W14:W27" xr:uid="{00000000-0002-0000-0900-00000D000000}">
      <formula1>"0.5,1,1.5,2,2.5,3,3.5,4,4.5,5,5.5,6,6.5,7,7.5,8"</formula1>
    </dataValidation>
    <dataValidation type="list" allowBlank="1" showInputMessage="1" showErrorMessage="1" sqref="H38:H42" xr:uid="{00000000-0002-0000-0900-00000E000000}">
      <formula1>"22,23,24,1,2,3,4,5"</formula1>
    </dataValidation>
    <dataValidation type="list" allowBlank="1" showInputMessage="1" sqref="H14:H30 T14:T27" xr:uid="{00000000-0002-0000-09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V51"/>
  <sheetViews>
    <sheetView view="pageBreakPreview" topLeftCell="A5" zoomScale="70" zoomScaleNormal="100" zoomScaleSheetLayoutView="70" workbookViewId="0">
      <selection activeCell="Q9" sqref="Q9"/>
    </sheetView>
  </sheetViews>
  <sheetFormatPr defaultRowHeight="30.75" x14ac:dyDescent="0.1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x14ac:dyDescent="0.2">
      <c r="B1" s="111"/>
      <c r="C1" s="111"/>
      <c r="D1" s="330"/>
      <c r="E1" s="330"/>
      <c r="F1" s="330"/>
      <c r="G1" s="64"/>
      <c r="H1" s="41"/>
      <c r="I1" s="41"/>
      <c r="J1" s="41"/>
      <c r="K1" s="41"/>
      <c r="L1" s="200" t="s">
        <v>48</v>
      </c>
      <c r="M1" s="112"/>
      <c r="N1" s="112"/>
      <c r="O1" s="112"/>
      <c r="P1" s="112"/>
      <c r="Q1" s="112"/>
      <c r="R1" s="63"/>
      <c r="S1" s="63"/>
      <c r="T1" s="3"/>
      <c r="U1" s="3"/>
      <c r="V1" s="354">
        <v>45658</v>
      </c>
      <c r="W1" s="355"/>
      <c r="X1" s="355"/>
      <c r="Y1" s="356"/>
      <c r="Z1" s="3"/>
      <c r="AA1" s="3"/>
      <c r="AB1" s="357"/>
      <c r="AC1" s="357"/>
      <c r="AD1" s="357"/>
      <c r="AE1" s="357"/>
      <c r="AF1" s="357"/>
      <c r="AG1" s="357"/>
      <c r="AH1" s="357"/>
      <c r="AI1" s="357"/>
      <c r="AJ1" s="357"/>
      <c r="AK1" s="357"/>
      <c r="AL1" s="357"/>
      <c r="AM1" s="357"/>
      <c r="AN1" s="357"/>
      <c r="AO1" s="357"/>
      <c r="AP1" s="357"/>
      <c r="AQ1" s="357"/>
      <c r="AR1" s="357"/>
      <c r="AS1" s="357"/>
      <c r="AT1" s="357"/>
      <c r="AU1" s="357"/>
      <c r="AV1" s="357"/>
    </row>
    <row r="2" spans="2:48" ht="9" customHeight="1" x14ac:dyDescent="0.3">
      <c r="B2" s="334"/>
      <c r="C2" s="334"/>
      <c r="D2" s="334"/>
      <c r="E2" s="334"/>
      <c r="F2" s="334"/>
      <c r="G2" s="334"/>
      <c r="H2" s="334"/>
      <c r="I2" s="334"/>
      <c r="J2" s="334"/>
      <c r="K2" s="334"/>
      <c r="L2" s="334"/>
      <c r="M2" s="334"/>
      <c r="N2" s="334"/>
      <c r="O2" s="334"/>
      <c r="P2" s="334"/>
      <c r="Q2" s="334"/>
      <c r="R2" s="334"/>
      <c r="S2" s="334"/>
      <c r="T2" s="334"/>
      <c r="U2" s="334"/>
      <c r="V2" s="334"/>
      <c r="W2" s="144"/>
      <c r="X2" s="144"/>
      <c r="Y2" s="5"/>
      <c r="Z2" s="5"/>
      <c r="AA2" s="5"/>
      <c r="AB2" s="5"/>
      <c r="AC2" s="5"/>
      <c r="AD2" s="6"/>
      <c r="AE2" s="5"/>
      <c r="AF2" s="5"/>
      <c r="AG2" s="5"/>
      <c r="AH2" s="5"/>
      <c r="AI2" s="5"/>
      <c r="AJ2" s="5"/>
      <c r="AK2" s="5"/>
      <c r="AL2" s="5"/>
      <c r="AM2" s="5"/>
    </row>
    <row r="3" spans="2:48" ht="73.5" customHeight="1" x14ac:dyDescent="0.2">
      <c r="B3" s="335" t="s">
        <v>67</v>
      </c>
      <c r="C3" s="335"/>
      <c r="D3" s="335"/>
      <c r="E3" s="335"/>
      <c r="F3" s="335"/>
      <c r="G3" s="335"/>
      <c r="H3" s="335"/>
      <c r="I3" s="335"/>
      <c r="J3" s="335"/>
      <c r="K3" s="335"/>
      <c r="L3" s="335"/>
      <c r="M3" s="335"/>
      <c r="N3" s="335"/>
      <c r="O3" s="335"/>
      <c r="P3" s="335"/>
      <c r="Q3" s="335"/>
      <c r="R3" s="335"/>
      <c r="S3" s="335"/>
      <c r="T3" s="335"/>
      <c r="U3" s="335"/>
      <c r="V3" s="335"/>
      <c r="W3" s="335"/>
      <c r="X3" s="335"/>
      <c r="Y3" s="335"/>
      <c r="Z3" s="3"/>
      <c r="AA3" s="345"/>
      <c r="AB3" s="345"/>
      <c r="AC3" s="345"/>
      <c r="AD3" s="345"/>
      <c r="AE3" s="345"/>
      <c r="AF3" s="345"/>
      <c r="AG3" s="345"/>
      <c r="AH3" s="345"/>
      <c r="AI3" s="345"/>
      <c r="AJ3" s="345"/>
      <c r="AK3" s="345"/>
      <c r="AL3" s="345"/>
      <c r="AM3" s="345"/>
      <c r="AN3" s="345"/>
      <c r="AO3" s="345"/>
      <c r="AP3" s="345"/>
      <c r="AQ3" s="345"/>
      <c r="AR3" s="345"/>
      <c r="AS3" s="345"/>
      <c r="AT3" s="345"/>
      <c r="AU3" s="345"/>
      <c r="AV3" s="345"/>
    </row>
    <row r="4" spans="2:48" ht="29.25" customHeight="1" thickBot="1" x14ac:dyDescent="0.35">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x14ac:dyDescent="0.2">
      <c r="B5" s="201" t="s">
        <v>45</v>
      </c>
      <c r="C5" s="347">
        <f>'2024.12'!C5:J5</f>
        <v>0</v>
      </c>
      <c r="D5" s="348"/>
      <c r="E5" s="348"/>
      <c r="F5" s="348"/>
      <c r="G5" s="348"/>
      <c r="H5" s="348"/>
      <c r="I5" s="348"/>
      <c r="J5" s="349"/>
      <c r="K5" s="183"/>
      <c r="L5" s="202" t="s">
        <v>46</v>
      </c>
      <c r="M5" s="347">
        <f>'2024.12'!M5:Q5</f>
        <v>0</v>
      </c>
      <c r="N5" s="348"/>
      <c r="O5" s="348"/>
      <c r="P5" s="348"/>
      <c r="Q5" s="349"/>
      <c r="R5" s="185"/>
      <c r="S5" s="202" t="s">
        <v>47</v>
      </c>
      <c r="T5" s="347">
        <f>'2024.12'!T5:Y5</f>
        <v>0</v>
      </c>
      <c r="U5" s="348"/>
      <c r="V5" s="348"/>
      <c r="W5" s="348"/>
      <c r="X5" s="348"/>
      <c r="Y5" s="349"/>
      <c r="Z5" s="115"/>
      <c r="AA5" s="350"/>
      <c r="AB5" s="350"/>
      <c r="AC5" s="350"/>
      <c r="AD5" s="350"/>
      <c r="AE5" s="350"/>
      <c r="AF5" s="350"/>
      <c r="AG5" s="350"/>
      <c r="AH5" s="350"/>
      <c r="AI5" s="350"/>
      <c r="AJ5" s="350"/>
      <c r="AK5" s="350"/>
      <c r="AL5" s="350"/>
      <c r="AM5" s="350"/>
      <c r="AN5" s="350"/>
      <c r="AO5" s="350"/>
      <c r="AP5" s="350"/>
      <c r="AQ5" s="350"/>
      <c r="AR5" s="350"/>
      <c r="AS5" s="350"/>
      <c r="AT5" s="350"/>
    </row>
    <row r="6" spans="2:48" ht="22.5" customHeight="1" thickTop="1" x14ac:dyDescent="0.15">
      <c r="B6" s="8"/>
      <c r="C6" s="8"/>
      <c r="D6" s="35"/>
      <c r="E6" s="35"/>
      <c r="F6" s="35"/>
      <c r="G6" s="35"/>
      <c r="H6" s="35"/>
      <c r="I6" s="35"/>
      <c r="J6" s="35"/>
      <c r="K6" s="35"/>
      <c r="L6" s="35"/>
      <c r="M6" s="35"/>
      <c r="N6" s="35"/>
      <c r="O6" s="35"/>
      <c r="P6" s="35"/>
      <c r="T6" s="8"/>
      <c r="U6" s="8"/>
      <c r="V6" s="8"/>
      <c r="W6" s="8"/>
      <c r="X6" s="8"/>
      <c r="Z6" s="50"/>
      <c r="AA6" s="8"/>
      <c r="AB6" s="9"/>
      <c r="AC6" s="9"/>
      <c r="AD6" s="171"/>
      <c r="AE6" s="171"/>
      <c r="AF6" s="9"/>
      <c r="AG6" s="9"/>
      <c r="AH6" s="9"/>
      <c r="AI6" s="9"/>
      <c r="AJ6" s="9"/>
      <c r="AK6" s="9"/>
      <c r="AL6" s="9"/>
      <c r="AM6" s="9"/>
    </row>
    <row r="7" spans="2:48" ht="33" customHeight="1" x14ac:dyDescent="0.15">
      <c r="B7" s="339" t="s">
        <v>63</v>
      </c>
      <c r="C7" s="339"/>
      <c r="D7" s="339"/>
      <c r="E7" s="339"/>
      <c r="F7" s="339"/>
      <c r="G7" s="339"/>
      <c r="H7" s="339"/>
      <c r="I7" s="339"/>
      <c r="J7" s="339"/>
      <c r="K7" s="339"/>
      <c r="L7" s="339"/>
      <c r="M7" s="339"/>
      <c r="N7" s="339"/>
      <c r="O7" s="339"/>
      <c r="P7" s="339"/>
      <c r="Q7" s="339"/>
      <c r="R7" s="339"/>
      <c r="S7" s="339"/>
      <c r="T7" s="339"/>
      <c r="U7" s="339"/>
      <c r="V7" s="339"/>
      <c r="W7" s="339"/>
      <c r="X7" s="339"/>
      <c r="Y7" s="339"/>
      <c r="Z7" s="11"/>
      <c r="AA7" s="57"/>
      <c r="AB7" s="57"/>
      <c r="AC7" s="9"/>
      <c r="AD7" s="171"/>
      <c r="AE7" s="171"/>
      <c r="AF7" s="9"/>
      <c r="AG7" s="9"/>
      <c r="AH7" s="9"/>
      <c r="AI7" s="9"/>
      <c r="AJ7" s="9"/>
      <c r="AK7" s="9"/>
      <c r="AL7" s="9"/>
      <c r="AM7" s="9"/>
    </row>
    <row r="8" spans="2:48" ht="66" customHeight="1" thickBot="1" x14ac:dyDescent="0.2">
      <c r="B8" s="340" t="s">
        <v>83</v>
      </c>
      <c r="C8" s="340"/>
      <c r="D8" s="340"/>
      <c r="E8" s="340"/>
      <c r="F8" s="340"/>
      <c r="G8" s="340"/>
      <c r="H8" s="340"/>
      <c r="I8" s="340"/>
      <c r="J8" s="340"/>
      <c r="K8" s="340"/>
      <c r="L8" s="340"/>
      <c r="M8" s="340"/>
      <c r="N8" s="340"/>
      <c r="O8" s="340"/>
      <c r="P8" s="340"/>
      <c r="Q8" s="340"/>
      <c r="R8" s="340"/>
      <c r="S8" s="340"/>
      <c r="T8" s="340"/>
      <c r="U8" s="340"/>
      <c r="V8" s="340"/>
      <c r="W8" s="340"/>
      <c r="X8" s="340"/>
      <c r="Y8" s="340"/>
      <c r="Z8" s="3"/>
      <c r="AA8" s="8"/>
      <c r="AB8" s="9"/>
      <c r="AC8" s="9"/>
      <c r="AD8" s="171"/>
      <c r="AE8" s="171"/>
      <c r="AF8" s="9"/>
      <c r="AG8" s="9"/>
      <c r="AH8" s="9"/>
      <c r="AI8" s="9"/>
      <c r="AJ8" s="9"/>
      <c r="AK8" s="9"/>
      <c r="AL8" s="9"/>
      <c r="AM8" s="9"/>
    </row>
    <row r="9" spans="2:48" ht="29.25" customHeight="1" thickBot="1" x14ac:dyDescent="0.2">
      <c r="B9" s="302" t="s">
        <v>62</v>
      </c>
      <c r="C9" s="302"/>
      <c r="D9" s="302"/>
      <c r="E9" s="302"/>
      <c r="F9" s="302"/>
      <c r="G9" s="302"/>
      <c r="H9" s="302"/>
      <c r="I9" s="302"/>
      <c r="J9" s="302"/>
      <c r="K9" s="302"/>
      <c r="L9" s="302"/>
      <c r="M9" s="302"/>
      <c r="N9" s="341" t="s">
        <v>2</v>
      </c>
      <c r="O9" s="341"/>
      <c r="P9" s="342"/>
      <c r="Q9" s="121"/>
      <c r="R9" s="74" t="s">
        <v>13</v>
      </c>
      <c r="S9" s="142"/>
      <c r="T9" s="74"/>
      <c r="U9" s="343" t="s">
        <v>68</v>
      </c>
      <c r="V9" s="344"/>
      <c r="W9" s="352"/>
      <c r="X9" s="353"/>
      <c r="Y9" s="244" t="s">
        <v>84</v>
      </c>
      <c r="Z9" s="44"/>
      <c r="AA9" s="8"/>
      <c r="AB9" s="9"/>
      <c r="AC9" s="9"/>
      <c r="AD9" s="171"/>
      <c r="AE9" s="171"/>
      <c r="AF9" s="9"/>
      <c r="AG9" s="9"/>
      <c r="AH9" s="9"/>
      <c r="AI9" s="9"/>
      <c r="AJ9" s="9"/>
      <c r="AK9" s="9"/>
      <c r="AL9" s="9"/>
      <c r="AM9" s="9"/>
    </row>
    <row r="10" spans="2:48" ht="29.25" customHeight="1" thickBot="1" x14ac:dyDescent="0.2">
      <c r="B10" s="302"/>
      <c r="C10" s="302"/>
      <c r="D10" s="302"/>
      <c r="E10" s="302"/>
      <c r="F10" s="302"/>
      <c r="G10" s="302"/>
      <c r="H10" s="302"/>
      <c r="I10" s="302"/>
      <c r="J10" s="302"/>
      <c r="K10" s="302"/>
      <c r="L10" s="302"/>
      <c r="M10" s="302"/>
      <c r="N10" s="341" t="s">
        <v>3</v>
      </c>
      <c r="O10" s="341"/>
      <c r="P10" s="342"/>
      <c r="Q10" s="121"/>
      <c r="R10" s="66" t="s">
        <v>13</v>
      </c>
      <c r="S10" s="122"/>
      <c r="T10" s="75"/>
      <c r="U10" s="65"/>
      <c r="V10" s="65"/>
      <c r="W10" s="65"/>
      <c r="X10" s="65"/>
      <c r="Y10" s="95"/>
      <c r="Z10" s="10"/>
      <c r="AA10" s="58"/>
      <c r="AB10" s="9"/>
      <c r="AC10" s="9"/>
      <c r="AD10" s="226" t="s">
        <v>82</v>
      </c>
      <c r="AE10" s="171"/>
      <c r="AF10" s="9"/>
      <c r="AG10" s="9"/>
      <c r="AH10" s="9"/>
      <c r="AI10" s="9"/>
      <c r="AJ10" s="9"/>
      <c r="AK10" s="9"/>
      <c r="AL10" s="9"/>
      <c r="AM10" s="9"/>
    </row>
    <row r="11" spans="2:48" ht="13.5" customHeight="1" thickBot="1" x14ac:dyDescent="0.2">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c r="AC11" s="12"/>
      <c r="AD11" s="13"/>
      <c r="AE11" s="14"/>
      <c r="AF11" s="10"/>
      <c r="AG11" s="12"/>
      <c r="AH11" s="12"/>
      <c r="AI11" s="12"/>
      <c r="AJ11" s="12"/>
      <c r="AK11" s="12"/>
      <c r="AL11" s="12"/>
    </row>
    <row r="12" spans="2:48" ht="29.25" customHeight="1" thickBot="1" x14ac:dyDescent="0.2">
      <c r="B12" s="309" t="s">
        <v>4</v>
      </c>
      <c r="C12" s="310"/>
      <c r="D12" s="311"/>
      <c r="E12" s="322" t="s">
        <v>7</v>
      </c>
      <c r="F12" s="323"/>
      <c r="G12" s="323"/>
      <c r="H12" s="323"/>
      <c r="I12" s="323"/>
      <c r="J12" s="323"/>
      <c r="K12" s="323"/>
      <c r="L12" s="324" t="s">
        <v>11</v>
      </c>
      <c r="M12" s="315" t="s">
        <v>49</v>
      </c>
      <c r="N12" s="309" t="s">
        <v>4</v>
      </c>
      <c r="O12" s="310"/>
      <c r="P12" s="310"/>
      <c r="Q12" s="322" t="s">
        <v>7</v>
      </c>
      <c r="R12" s="323"/>
      <c r="S12" s="323"/>
      <c r="T12" s="323"/>
      <c r="U12" s="323"/>
      <c r="V12" s="323"/>
      <c r="W12" s="323"/>
      <c r="X12" s="324" t="s">
        <v>11</v>
      </c>
      <c r="Y12" s="359" t="s">
        <v>49</v>
      </c>
      <c r="Z12" s="15"/>
      <c r="AA12" s="96"/>
      <c r="AB12" s="96"/>
      <c r="AC12" s="96"/>
      <c r="AD12" s="227" t="s">
        <v>81</v>
      </c>
      <c r="AE12" s="96"/>
      <c r="AF12" s="96"/>
      <c r="AG12" s="96"/>
      <c r="AH12" s="96"/>
      <c r="AI12" s="96"/>
      <c r="AJ12" s="96"/>
      <c r="AK12" s="96"/>
      <c r="AL12" s="96"/>
      <c r="AM12" s="96"/>
      <c r="AN12" s="96"/>
      <c r="AO12" s="96"/>
      <c r="AP12" s="96"/>
      <c r="AQ12" s="96"/>
      <c r="AR12" s="96"/>
      <c r="AS12" s="96"/>
      <c r="AT12" s="37"/>
      <c r="AU12" s="37"/>
      <c r="AV12" s="37"/>
    </row>
    <row r="13" spans="2:48" ht="29.25" customHeight="1" thickBot="1" x14ac:dyDescent="0.2">
      <c r="B13" s="312"/>
      <c r="C13" s="313"/>
      <c r="D13" s="314"/>
      <c r="E13" s="317" t="s">
        <v>2</v>
      </c>
      <c r="F13" s="318"/>
      <c r="G13" s="319"/>
      <c r="H13" s="317" t="s">
        <v>3</v>
      </c>
      <c r="I13" s="318"/>
      <c r="J13" s="319"/>
      <c r="K13" s="191" t="s">
        <v>61</v>
      </c>
      <c r="L13" s="325"/>
      <c r="M13" s="316"/>
      <c r="N13" s="312"/>
      <c r="O13" s="313"/>
      <c r="P13" s="313"/>
      <c r="Q13" s="317" t="s">
        <v>0</v>
      </c>
      <c r="R13" s="318"/>
      <c r="S13" s="319"/>
      <c r="T13" s="317" t="s">
        <v>1</v>
      </c>
      <c r="U13" s="318"/>
      <c r="V13" s="319"/>
      <c r="W13" s="192" t="s">
        <v>61</v>
      </c>
      <c r="X13" s="325"/>
      <c r="Y13" s="360"/>
      <c r="AA13" s="97"/>
      <c r="AB13" s="98"/>
      <c r="AC13" s="99"/>
      <c r="AD13" s="110" t="s">
        <v>4</v>
      </c>
      <c r="AE13" s="110" t="s">
        <v>14</v>
      </c>
      <c r="AF13" s="110" t="s">
        <v>15</v>
      </c>
      <c r="AG13" s="110" t="s">
        <v>5</v>
      </c>
      <c r="AH13" s="186" t="s">
        <v>66</v>
      </c>
      <c r="AI13" s="102" t="s">
        <v>53</v>
      </c>
      <c r="AJ13" s="105" t="s">
        <v>65</v>
      </c>
      <c r="AK13" s="184" t="s">
        <v>60</v>
      </c>
      <c r="AL13" s="37"/>
      <c r="AM13" s="110" t="s">
        <v>4</v>
      </c>
      <c r="AN13" s="110" t="s">
        <v>14</v>
      </c>
      <c r="AO13" s="110" t="s">
        <v>15</v>
      </c>
      <c r="AP13" s="110" t="s">
        <v>5</v>
      </c>
      <c r="AQ13" s="186" t="s">
        <v>66</v>
      </c>
      <c r="AR13" s="102" t="s">
        <v>53</v>
      </c>
      <c r="AS13" s="105" t="s">
        <v>65</v>
      </c>
      <c r="AT13" s="184" t="s">
        <v>60</v>
      </c>
      <c r="AU13" s="37"/>
      <c r="AV13" s="37"/>
    </row>
    <row r="14" spans="2:48" ht="45" customHeight="1" x14ac:dyDescent="0.15">
      <c r="B14" s="60">
        <f>V1</f>
        <v>45658</v>
      </c>
      <c r="C14" s="61" t="str">
        <f>TEXT(B14,"aaa")</f>
        <v>水</v>
      </c>
      <c r="D14" s="91" t="str">
        <f>IF(OR(WEEKDAY(B14)=1,WEEKDAY(B14)=7),"休日",IF(ISNA(VLOOKUP(B14,'(事務用)2024年度休日一覧(土日除く)'!A:B,2,FALSE)),"","休日"))</f>
        <v>休日</v>
      </c>
      <c r="E14" s="245" t="str">
        <f>IF(D14="",Q9,"")</f>
        <v/>
      </c>
      <c r="F14" s="68" t="s">
        <v>12</v>
      </c>
      <c r="G14" s="246" t="str">
        <f>IF(D14="",IF(S9="","",S9),"")</f>
        <v/>
      </c>
      <c r="H14" s="247" t="str">
        <f>IF(D14="",Q10,"")</f>
        <v/>
      </c>
      <c r="I14" s="68" t="s">
        <v>13</v>
      </c>
      <c r="J14" s="249" t="str">
        <f>IF(D14="",IF(S10="","",S10),"")</f>
        <v/>
      </c>
      <c r="K14" s="250" t="str">
        <f>IF(D14="",IF(W9="","",W9),"")</f>
        <v/>
      </c>
      <c r="L14" s="259"/>
      <c r="M14" s="260"/>
      <c r="N14" s="62">
        <f>B30+1</f>
        <v>45675</v>
      </c>
      <c r="O14" s="61" t="str">
        <f t="shared" ref="O14:O27" si="0">TEXT(N14,"aaa")</f>
        <v>土</v>
      </c>
      <c r="P14" s="91" t="str">
        <f>IF(OR(WEEKDAY(N14)=1,WEEKDAY(N14)=7),"休日",IF(ISNA(VLOOKUP(N14,'(事務用)2024年度休日一覧(土日除く)'!A:B,2,FALSE)),"","休日"))</f>
        <v>休日</v>
      </c>
      <c r="Q14" s="129" t="str">
        <f>IF(P14="",Q9,"")</f>
        <v/>
      </c>
      <c r="R14" s="68" t="s">
        <v>12</v>
      </c>
      <c r="S14" s="76" t="str">
        <f>IF(P14="",IF(S9="","",S9),"")</f>
        <v/>
      </c>
      <c r="T14" s="129" t="str">
        <f>IF(P14="",Q10,"")</f>
        <v/>
      </c>
      <c r="U14" s="68" t="s">
        <v>12</v>
      </c>
      <c r="V14" s="153" t="str">
        <f>IF(P14="",IF(S10="","",S10),"")</f>
        <v/>
      </c>
      <c r="W14" s="215" t="str">
        <f>IF(P14="",IF(W9="","",W9),"")</f>
        <v/>
      </c>
      <c r="X14" s="174"/>
      <c r="Y14" s="172"/>
      <c r="AA14" s="100"/>
      <c r="AB14" s="100"/>
      <c r="AC14" s="100"/>
      <c r="AD14" s="106" t="s">
        <v>17</v>
      </c>
      <c r="AE14" s="203" t="str">
        <f t="shared" ref="AE14:AE30" si="1">IF(E14="","",TIME(E14,G14, ))</f>
        <v/>
      </c>
      <c r="AF14" s="203" t="str">
        <f t="shared" ref="AF14:AF30" si="2">IF(H14="","",TIME(H14,J14, ))</f>
        <v/>
      </c>
      <c r="AG14" s="228" t="e">
        <f>IFERROR(AF14-AE14+IF(AE14&gt;=AF14,1),"")*24</f>
        <v>#VALUE!</v>
      </c>
      <c r="AH14" s="228">
        <f>IF(K14="",0,K14)</f>
        <v>0</v>
      </c>
      <c r="AI14" s="220" t="str">
        <f>IFERROR(IF(L14="○",7.75,""),"")</f>
        <v/>
      </c>
      <c r="AJ14" s="228" t="str">
        <f>IFERROR(AG14-AH14,"")</f>
        <v/>
      </c>
      <c r="AK14" s="235" t="str">
        <f>IF(M14="1日",0,IF(AJ14="",AI14,AJ14))</f>
        <v/>
      </c>
      <c r="AL14" s="100"/>
      <c r="AM14" s="106" t="s">
        <v>31</v>
      </c>
      <c r="AN14" s="203" t="str">
        <f t="shared" ref="AN14:AN27" si="3">IF(Q14="","",TIME(Q14,S14, ))</f>
        <v/>
      </c>
      <c r="AO14" s="203" t="str">
        <f t="shared" ref="AO14:AO27" si="4">IF(T14="","",TIME(T14,V14, ))</f>
        <v/>
      </c>
      <c r="AP14" s="238" t="e">
        <f>IFERROR(AO14-AN14+IF(AN14&gt;=AO14,1),"")*24</f>
        <v>#VALUE!</v>
      </c>
      <c r="AQ14" s="238">
        <f>IF(W14="",0,W14)</f>
        <v>0</v>
      </c>
      <c r="AR14" s="220" t="str">
        <f>IFERROR(IF(X14="○",7.75,""),"")</f>
        <v/>
      </c>
      <c r="AS14" s="228" t="str">
        <f>IFERROR(AP14-AQ14,"")</f>
        <v/>
      </c>
      <c r="AT14" s="241" t="str">
        <f>IF(Y14="1日",0,IF(AS14="",AR14,AS14))</f>
        <v/>
      </c>
      <c r="AU14" s="37"/>
      <c r="AV14" s="37"/>
    </row>
    <row r="15" spans="2:48" ht="45" customHeight="1" x14ac:dyDescent="0.15">
      <c r="B15" s="45">
        <f>B14+1</f>
        <v>45659</v>
      </c>
      <c r="C15" s="46" t="str">
        <f t="shared" ref="C15:C30" si="5">TEXT(B15,"aaa")</f>
        <v>木</v>
      </c>
      <c r="D15" s="92" t="str">
        <f>IF(OR(WEEKDAY(B15)=1,WEEKDAY(B15)=7),"休日",IF(ISNA(VLOOKUP(B15,'(事務用)2024年度休日一覧(土日除く)'!A:B,2,FALSE)),"","休日"))</f>
        <v>休日</v>
      </c>
      <c r="E15" s="131" t="str">
        <f>IF(D15="",Q9,"")</f>
        <v/>
      </c>
      <c r="F15" s="69" t="s">
        <v>12</v>
      </c>
      <c r="G15" s="79" t="str">
        <f>IF(D15="",IF(S9="","",S9),"")</f>
        <v/>
      </c>
      <c r="H15" s="131" t="str">
        <f>IF(D15="",Q10,"")</f>
        <v/>
      </c>
      <c r="I15" s="69" t="s">
        <v>13</v>
      </c>
      <c r="J15" s="81" t="str">
        <f>IF(D15="",IF(S10="","",S10),"")</f>
        <v/>
      </c>
      <c r="K15" s="211" t="str">
        <f>IF(D15="",IF(W9="","",W9),"")</f>
        <v/>
      </c>
      <c r="L15" s="193"/>
      <c r="M15" s="194"/>
      <c r="N15" s="45">
        <f>N14+1</f>
        <v>45676</v>
      </c>
      <c r="O15" s="46" t="str">
        <f t="shared" si="0"/>
        <v>日</v>
      </c>
      <c r="P15" s="92" t="str">
        <f>IF(OR(WEEKDAY(N15)=1,WEEKDAY(N15)=7),"休日",IF(ISNA(VLOOKUP(N15,'(事務用)2024年度休日一覧(土日除く)'!A:B,2,FALSE)),"","休日"))</f>
        <v>休日</v>
      </c>
      <c r="Q15" s="130" t="str">
        <f>IF(P15="",Q9,"")</f>
        <v/>
      </c>
      <c r="R15" s="69" t="s">
        <v>12</v>
      </c>
      <c r="S15" s="84" t="str">
        <f>IF(P15="",IF(S9="","",S9),"")</f>
        <v/>
      </c>
      <c r="T15" s="130" t="str">
        <f>IF(P15="",Q10,"")</f>
        <v/>
      </c>
      <c r="U15" s="72" t="s">
        <v>12</v>
      </c>
      <c r="V15" s="154" t="str">
        <f>IF(P15="",IF(S10="","",S10),"")</f>
        <v/>
      </c>
      <c r="W15" s="46" t="str">
        <f>IF(P15="",IF(W9="","",W9),"")</f>
        <v/>
      </c>
      <c r="X15" s="151"/>
      <c r="Y15" s="173"/>
      <c r="AA15" s="96"/>
      <c r="AB15" s="96"/>
      <c r="AC15" s="96"/>
      <c r="AD15" s="107" t="s">
        <v>18</v>
      </c>
      <c r="AE15" s="204" t="str">
        <f t="shared" si="1"/>
        <v/>
      </c>
      <c r="AF15" s="204" t="str">
        <f t="shared" si="2"/>
        <v/>
      </c>
      <c r="AG15" s="229" t="e">
        <f t="shared" ref="AG15:AG30" si="6">IFERROR(AF15-AE15+IF(AE15&gt;=AF15,1),"")*24</f>
        <v>#VALUE!</v>
      </c>
      <c r="AH15" s="229">
        <f t="shared" ref="AH15:AH30" si="7">IF(K15="",0,K15)</f>
        <v>0</v>
      </c>
      <c r="AI15" s="223" t="str">
        <f t="shared" ref="AI15:AI30" si="8">IFERROR(IF(L15="○",7.75,""),"")</f>
        <v/>
      </c>
      <c r="AJ15" s="229" t="str">
        <f t="shared" ref="AJ15:AJ30" si="9">IFERROR(AG15-AH15,"")</f>
        <v/>
      </c>
      <c r="AK15" s="235" t="str">
        <f>IF(M15="1日",0,IF(AJ15="",AI15,AJ15))</f>
        <v/>
      </c>
      <c r="AL15" s="96"/>
      <c r="AM15" s="106" t="s">
        <v>32</v>
      </c>
      <c r="AN15" s="204" t="str">
        <f t="shared" si="3"/>
        <v/>
      </c>
      <c r="AO15" s="204" t="str">
        <f t="shared" si="4"/>
        <v/>
      </c>
      <c r="AP15" s="239" t="e">
        <f t="shared" ref="AP15:AP27" si="10">IFERROR(AO15-AN15+IF(AN15&gt;=AO15,1),"")*24</f>
        <v>#VALUE!</v>
      </c>
      <c r="AQ15" s="239">
        <f t="shared" ref="AQ15:AQ27" si="11">IF(W15="",0,W15)</f>
        <v>0</v>
      </c>
      <c r="AR15" s="223" t="str">
        <f t="shared" ref="AR15:AR27" si="12">IFERROR(IF(X15="○",7.75,""),"")</f>
        <v/>
      </c>
      <c r="AS15" s="229" t="str">
        <f t="shared" ref="AS15:AS27" si="13">IFERROR(AP15-AQ15,"")</f>
        <v/>
      </c>
      <c r="AT15" s="241" t="str">
        <f t="shared" ref="AT15:AT27" si="14">IF(Y15="1日",0,IF(AS15="",AR15,AS15))</f>
        <v/>
      </c>
      <c r="AU15" s="37"/>
      <c r="AV15" s="37"/>
    </row>
    <row r="16" spans="2:48" ht="45" customHeight="1" x14ac:dyDescent="0.15">
      <c r="B16" s="45">
        <f t="shared" ref="B16:B30" si="15">B15+1</f>
        <v>45660</v>
      </c>
      <c r="C16" s="46" t="str">
        <f t="shared" si="5"/>
        <v>金</v>
      </c>
      <c r="D16" s="92" t="str">
        <f>IF(OR(WEEKDAY(B16)=1,WEEKDAY(B16)=7),"休日",IF(ISNA(VLOOKUP(B16,'(事務用)2024年度休日一覧(土日除く)'!A:B,2,FALSE)),"","休日"))</f>
        <v>休日</v>
      </c>
      <c r="E16" s="263" t="str">
        <f>IF(D16="",Q9,"")</f>
        <v/>
      </c>
      <c r="F16" s="264" t="s">
        <v>12</v>
      </c>
      <c r="G16" s="273" t="str">
        <f>IF(D16="",IF(S9="","",S9),"")</f>
        <v/>
      </c>
      <c r="H16" s="266" t="str">
        <f>IF(D16="",Q10,"")</f>
        <v/>
      </c>
      <c r="I16" s="274" t="s">
        <v>12</v>
      </c>
      <c r="J16" s="265" t="str">
        <f>IF(D16="",IF(S10="","",S10),"")</f>
        <v/>
      </c>
      <c r="K16" s="268" t="str">
        <f>IF(D16="",IF(W9="","",W9),"")</f>
        <v/>
      </c>
      <c r="L16" s="269"/>
      <c r="M16" s="272"/>
      <c r="N16" s="45">
        <f t="shared" ref="N16:N27" si="16">N15+1</f>
        <v>45677</v>
      </c>
      <c r="O16" s="46" t="str">
        <f t="shared" si="0"/>
        <v>月</v>
      </c>
      <c r="P16" s="92" t="str">
        <f>IF(OR(WEEKDAY(N16)=1,WEEKDAY(N16)=7),"休日",IF(ISNA(VLOOKUP(N16,'(事務用)2024年度休日一覧(土日除く)'!A:B,2,FALSE)),"","休日"))</f>
        <v/>
      </c>
      <c r="Q16" s="130">
        <f>IF(P16="",Q9,"")</f>
        <v>0</v>
      </c>
      <c r="R16" s="69" t="s">
        <v>12</v>
      </c>
      <c r="S16" s="84" t="str">
        <f>IF(P16="",IF(S9="","",S9),"")</f>
        <v/>
      </c>
      <c r="T16" s="130">
        <f>IF(P16="",Q10,"")</f>
        <v>0</v>
      </c>
      <c r="U16" s="72" t="s">
        <v>12</v>
      </c>
      <c r="V16" s="154" t="str">
        <f>IF(P16="",IF(S10="","",S10),"")</f>
        <v/>
      </c>
      <c r="W16" s="217" t="str">
        <f>IF(P16="",IF(W9="","",W9),"")</f>
        <v/>
      </c>
      <c r="X16" s="150"/>
      <c r="Y16" s="119"/>
      <c r="Z16" s="51"/>
      <c r="AA16" s="97"/>
      <c r="AB16" s="98"/>
      <c r="AC16" s="99"/>
      <c r="AD16" s="108" t="s">
        <v>19</v>
      </c>
      <c r="AE16" s="205" t="str">
        <f t="shared" si="1"/>
        <v/>
      </c>
      <c r="AF16" s="205" t="str">
        <f t="shared" si="2"/>
        <v/>
      </c>
      <c r="AG16" s="230" t="e">
        <f t="shared" si="6"/>
        <v>#VALUE!</v>
      </c>
      <c r="AH16" s="230">
        <f t="shared" si="7"/>
        <v>0</v>
      </c>
      <c r="AI16" s="221" t="str">
        <f t="shared" si="8"/>
        <v/>
      </c>
      <c r="AJ16" s="230" t="str">
        <f t="shared" si="9"/>
        <v/>
      </c>
      <c r="AK16" s="236" t="str">
        <f t="shared" ref="AK16:AK30" si="17">IF(M16="1日",0,IF(AJ16="",AI16,AJ16))</f>
        <v/>
      </c>
      <c r="AL16" s="37"/>
      <c r="AM16" s="106" t="s">
        <v>33</v>
      </c>
      <c r="AN16" s="208" t="e">
        <f t="shared" si="3"/>
        <v>#VALUE!</v>
      </c>
      <c r="AO16" s="208" t="e">
        <f t="shared" si="4"/>
        <v>#VALUE!</v>
      </c>
      <c r="AP16" s="240" t="e">
        <f t="shared" si="10"/>
        <v>#VALUE!</v>
      </c>
      <c r="AQ16" s="240">
        <f t="shared" si="11"/>
        <v>0</v>
      </c>
      <c r="AR16" s="225" t="str">
        <f t="shared" si="12"/>
        <v/>
      </c>
      <c r="AS16" s="242" t="str">
        <f t="shared" si="13"/>
        <v/>
      </c>
      <c r="AT16" s="241" t="str">
        <f t="shared" si="14"/>
        <v/>
      </c>
      <c r="AU16" s="37"/>
      <c r="AV16" s="37"/>
    </row>
    <row r="17" spans="1:48" ht="45" customHeight="1" x14ac:dyDescent="0.15">
      <c r="B17" s="45">
        <f t="shared" si="15"/>
        <v>45661</v>
      </c>
      <c r="C17" s="46" t="str">
        <f t="shared" si="5"/>
        <v>土</v>
      </c>
      <c r="D17" s="92" t="str">
        <f>IF(OR(WEEKDAY(B17)=1,WEEKDAY(B17)=7),"休日",IF(ISNA(VLOOKUP(B17,'(事務用)2024年度休日一覧(土日除く)'!A:B,2,FALSE)),"","休日"))</f>
        <v>休日</v>
      </c>
      <c r="E17" s="263" t="str">
        <f>IF(D17="",Q9,"")</f>
        <v/>
      </c>
      <c r="F17" s="264" t="s">
        <v>12</v>
      </c>
      <c r="G17" s="267" t="str">
        <f>IF(D17="",IF(S9="","",S9),"")</f>
        <v/>
      </c>
      <c r="H17" s="271" t="str">
        <f>IF(D17="",Q10,"")</f>
        <v/>
      </c>
      <c r="I17" s="264" t="s">
        <v>12</v>
      </c>
      <c r="J17" s="265" t="str">
        <f>IF(D17="",IF(S10="","",S10),"")</f>
        <v/>
      </c>
      <c r="K17" s="268" t="str">
        <f>IF(D17="",IF(W9="","",W9),"")</f>
        <v/>
      </c>
      <c r="L17" s="269"/>
      <c r="M17" s="275"/>
      <c r="N17" s="45">
        <f t="shared" si="16"/>
        <v>45678</v>
      </c>
      <c r="O17" s="46" t="str">
        <f t="shared" si="0"/>
        <v>火</v>
      </c>
      <c r="P17" s="92" t="str">
        <f>IF(OR(WEEKDAY(N17)=1,WEEKDAY(N17)=7),"休日",IF(ISNA(VLOOKUP(N17,'(事務用)2024年度休日一覧(土日除く)'!A:B,2,FALSE)),"","休日"))</f>
        <v/>
      </c>
      <c r="Q17" s="130">
        <f>IF(P17="",Q9,"")</f>
        <v>0</v>
      </c>
      <c r="R17" s="69" t="s">
        <v>12</v>
      </c>
      <c r="S17" s="84" t="str">
        <f>IF(P17="",IF(S9="","",S9),"")</f>
        <v/>
      </c>
      <c r="T17" s="130">
        <f>IF(P17="",Q10,"")</f>
        <v>0</v>
      </c>
      <c r="U17" s="72" t="s">
        <v>12</v>
      </c>
      <c r="V17" s="154" t="str">
        <f>IF(P17="",IF(S10="","",S10),"")</f>
        <v/>
      </c>
      <c r="W17" s="217" t="str">
        <f>IF(P17="",IF(W9="","",W9),"")</f>
        <v/>
      </c>
      <c r="X17" s="150"/>
      <c r="Y17" s="255"/>
      <c r="Z17" s="52"/>
      <c r="AA17" s="100"/>
      <c r="AB17" s="100"/>
      <c r="AC17" s="100"/>
      <c r="AD17" s="106" t="s">
        <v>16</v>
      </c>
      <c r="AE17" s="203" t="str">
        <f t="shared" si="1"/>
        <v/>
      </c>
      <c r="AF17" s="203" t="str">
        <f t="shared" si="2"/>
        <v/>
      </c>
      <c r="AG17" s="228" t="e">
        <f t="shared" si="6"/>
        <v>#VALUE!</v>
      </c>
      <c r="AH17" s="228">
        <f t="shared" si="7"/>
        <v>0</v>
      </c>
      <c r="AI17" s="220" t="str">
        <f t="shared" si="8"/>
        <v/>
      </c>
      <c r="AJ17" s="228" t="str">
        <f t="shared" si="9"/>
        <v/>
      </c>
      <c r="AK17" s="235" t="str">
        <f t="shared" si="17"/>
        <v/>
      </c>
      <c r="AL17" s="100"/>
      <c r="AM17" s="106" t="s">
        <v>34</v>
      </c>
      <c r="AN17" s="203" t="e">
        <f t="shared" si="3"/>
        <v>#VALUE!</v>
      </c>
      <c r="AO17" s="203" t="e">
        <f t="shared" si="4"/>
        <v>#VALUE!</v>
      </c>
      <c r="AP17" s="238" t="e">
        <f t="shared" si="10"/>
        <v>#VALUE!</v>
      </c>
      <c r="AQ17" s="238">
        <f t="shared" si="11"/>
        <v>0</v>
      </c>
      <c r="AR17" s="220" t="str">
        <f t="shared" si="12"/>
        <v/>
      </c>
      <c r="AS17" s="228" t="str">
        <f t="shared" si="13"/>
        <v/>
      </c>
      <c r="AT17" s="241" t="str">
        <f t="shared" si="14"/>
        <v/>
      </c>
      <c r="AU17" s="37"/>
      <c r="AV17" s="37"/>
    </row>
    <row r="18" spans="1:48" ht="45" customHeight="1" x14ac:dyDescent="0.15">
      <c r="B18" s="45">
        <f t="shared" si="15"/>
        <v>45662</v>
      </c>
      <c r="C18" s="46" t="str">
        <f t="shared" si="5"/>
        <v>日</v>
      </c>
      <c r="D18" s="92" t="str">
        <f>IF(OR(WEEKDAY(B18)=1,WEEKDAY(B18)=7),"休日",IF(ISNA(VLOOKUP(B18,'(事務用)2024年度休日一覧(土日除く)'!A:B,2,FALSE)),"","休日"))</f>
        <v>休日</v>
      </c>
      <c r="E18" s="263" t="str">
        <f>IF(D18="",Q9,"")</f>
        <v/>
      </c>
      <c r="F18" s="264" t="s">
        <v>12</v>
      </c>
      <c r="G18" s="273" t="str">
        <f>IF(D18="",IF(S9="","",S9),"")</f>
        <v/>
      </c>
      <c r="H18" s="263" t="str">
        <f>IF(D18="",Q10,"")</f>
        <v/>
      </c>
      <c r="I18" s="264" t="s">
        <v>12</v>
      </c>
      <c r="J18" s="267" t="str">
        <f>IF(D18="",IF(S10="","",S10),"")</f>
        <v/>
      </c>
      <c r="K18" s="268" t="str">
        <f>IF(D18="",IF(W9="","",W9),"")</f>
        <v/>
      </c>
      <c r="L18" s="269"/>
      <c r="M18" s="270"/>
      <c r="N18" s="45">
        <f t="shared" si="16"/>
        <v>45679</v>
      </c>
      <c r="O18" s="46" t="str">
        <f t="shared" si="0"/>
        <v>水</v>
      </c>
      <c r="P18" s="92" t="str">
        <f>IF(OR(WEEKDAY(N18)=1,WEEKDAY(N18)=7),"休日",IF(ISNA(VLOOKUP(N18,'(事務用)2024年度休日一覧(土日除く)'!A:B,2,FALSE)),"","休日"))</f>
        <v/>
      </c>
      <c r="Q18" s="131">
        <f>IF(P18="",Q9,"")</f>
        <v>0</v>
      </c>
      <c r="R18" s="69" t="s">
        <v>12</v>
      </c>
      <c r="S18" s="85" t="str">
        <f>IF(P18="",IF(S9="","",S9),"")</f>
        <v/>
      </c>
      <c r="T18" s="131">
        <f>IF(P18="",Q10,"")</f>
        <v>0</v>
      </c>
      <c r="U18" s="72" t="s">
        <v>12</v>
      </c>
      <c r="V18" s="155" t="str">
        <f>IF(P18="",IF(S10="","",S10),"")</f>
        <v/>
      </c>
      <c r="W18" s="218" t="str">
        <f>IF(P18="",IF(W9="","",W9),"")</f>
        <v/>
      </c>
      <c r="X18" s="258"/>
      <c r="Y18" s="198"/>
      <c r="Z18" s="52"/>
      <c r="AA18" s="97"/>
      <c r="AB18" s="98"/>
      <c r="AC18" s="99"/>
      <c r="AD18" s="109" t="s">
        <v>20</v>
      </c>
      <c r="AE18" s="205" t="str">
        <f t="shared" si="1"/>
        <v/>
      </c>
      <c r="AF18" s="205" t="str">
        <f t="shared" si="2"/>
        <v/>
      </c>
      <c r="AG18" s="230" t="e">
        <f t="shared" si="6"/>
        <v>#VALUE!</v>
      </c>
      <c r="AH18" s="230">
        <f t="shared" si="7"/>
        <v>0</v>
      </c>
      <c r="AI18" s="221" t="str">
        <f t="shared" si="8"/>
        <v/>
      </c>
      <c r="AJ18" s="230" t="str">
        <f t="shared" si="9"/>
        <v/>
      </c>
      <c r="AK18" s="236" t="str">
        <f t="shared" si="17"/>
        <v/>
      </c>
      <c r="AL18" s="37"/>
      <c r="AM18" s="106" t="s">
        <v>35</v>
      </c>
      <c r="AN18" s="208" t="e">
        <f t="shared" si="3"/>
        <v>#VALUE!</v>
      </c>
      <c r="AO18" s="208" t="e">
        <f t="shared" si="4"/>
        <v>#VALUE!</v>
      </c>
      <c r="AP18" s="240" t="e">
        <f t="shared" si="10"/>
        <v>#VALUE!</v>
      </c>
      <c r="AQ18" s="240">
        <f t="shared" si="11"/>
        <v>0</v>
      </c>
      <c r="AR18" s="225" t="str">
        <f t="shared" si="12"/>
        <v/>
      </c>
      <c r="AS18" s="242" t="str">
        <f t="shared" si="13"/>
        <v/>
      </c>
      <c r="AT18" s="241" t="str">
        <f t="shared" si="14"/>
        <v/>
      </c>
      <c r="AU18" s="37"/>
      <c r="AV18" s="37"/>
    </row>
    <row r="19" spans="1:48" ht="45" customHeight="1" x14ac:dyDescent="0.15">
      <c r="B19" s="45">
        <f t="shared" si="15"/>
        <v>45663</v>
      </c>
      <c r="C19" s="46" t="str">
        <f t="shared" si="5"/>
        <v>月</v>
      </c>
      <c r="D19" s="92" t="str">
        <f>IF(OR(WEEKDAY(B19)=1,WEEKDAY(B19)=7),"休日",IF(ISNA(VLOOKUP(B19,'(事務用)2024年度休日一覧(土日除く)'!A:B,2,FALSE)),"","休日"))</f>
        <v/>
      </c>
      <c r="E19" s="263">
        <f>IF(D19="",Q9,"")</f>
        <v>0</v>
      </c>
      <c r="F19" s="264" t="s">
        <v>12</v>
      </c>
      <c r="G19" s="265" t="str">
        <f>IF(D19="",IF(S9="","",S9),"")</f>
        <v/>
      </c>
      <c r="H19" s="266">
        <f>IF(D19="",Q10,"")</f>
        <v>0</v>
      </c>
      <c r="I19" s="264" t="s">
        <v>12</v>
      </c>
      <c r="J19" s="267" t="str">
        <f>IF(D19="",IF(S10="","",S10),"")</f>
        <v/>
      </c>
      <c r="K19" s="268" t="str">
        <f>IF(D19="",IF(W9="","",W9),"")</f>
        <v/>
      </c>
      <c r="L19" s="269"/>
      <c r="M19" s="270"/>
      <c r="N19" s="45">
        <f t="shared" si="16"/>
        <v>45680</v>
      </c>
      <c r="O19" s="46" t="str">
        <f t="shared" si="0"/>
        <v>木</v>
      </c>
      <c r="P19" s="92" t="str">
        <f>IF(OR(WEEKDAY(N19)=1,WEEKDAY(N19)=7),"休日",IF(ISNA(VLOOKUP(N19,'(事務用)2024年度休日一覧(土日除く)'!A:B,2,FALSE)),"","休日"))</f>
        <v/>
      </c>
      <c r="Q19" s="131">
        <f>IF(P19="",Q9,"")</f>
        <v>0</v>
      </c>
      <c r="R19" s="69" t="s">
        <v>12</v>
      </c>
      <c r="S19" s="85" t="str">
        <f>IF(P19="",IF(S9="","",S9),"")</f>
        <v/>
      </c>
      <c r="T19" s="131">
        <f>IF(P19="",Q10,"")</f>
        <v>0</v>
      </c>
      <c r="U19" s="72" t="s">
        <v>12</v>
      </c>
      <c r="V19" s="155" t="str">
        <f>IF(P19="",IF(S10="","",S10),"")</f>
        <v/>
      </c>
      <c r="W19" s="252" t="str">
        <f>IF(P19="",IF(W9="","",W9),"")</f>
        <v/>
      </c>
      <c r="X19" s="193"/>
      <c r="Y19" s="198"/>
      <c r="Z19" s="52"/>
      <c r="AA19" s="105"/>
      <c r="AB19" s="105"/>
      <c r="AC19" s="105"/>
      <c r="AD19" s="109" t="s">
        <v>21</v>
      </c>
      <c r="AE19" s="206" t="e">
        <f t="shared" si="1"/>
        <v>#VALUE!</v>
      </c>
      <c r="AF19" s="206" t="e">
        <f t="shared" si="2"/>
        <v>#VALUE!</v>
      </c>
      <c r="AG19" s="231" t="e">
        <f t="shared" si="6"/>
        <v>#VALUE!</v>
      </c>
      <c r="AH19" s="231">
        <f t="shared" si="7"/>
        <v>0</v>
      </c>
      <c r="AI19" s="224" t="str">
        <f t="shared" si="8"/>
        <v/>
      </c>
      <c r="AJ19" s="231" t="str">
        <f t="shared" si="9"/>
        <v/>
      </c>
      <c r="AK19" s="235" t="str">
        <f>IF(M19="1日",0,IF(AJ19="",AI19,AJ19))</f>
        <v/>
      </c>
      <c r="AL19" s="105"/>
      <c r="AM19" s="106" t="s">
        <v>36</v>
      </c>
      <c r="AN19" s="206" t="e">
        <f t="shared" si="3"/>
        <v>#VALUE!</v>
      </c>
      <c r="AO19" s="208" t="e">
        <f t="shared" si="4"/>
        <v>#VALUE!</v>
      </c>
      <c r="AP19" s="240" t="e">
        <f t="shared" si="10"/>
        <v>#VALUE!</v>
      </c>
      <c r="AQ19" s="240">
        <f t="shared" si="11"/>
        <v>0</v>
      </c>
      <c r="AR19" s="225" t="str">
        <f t="shared" si="12"/>
        <v/>
      </c>
      <c r="AS19" s="242" t="str">
        <f t="shared" si="13"/>
        <v/>
      </c>
      <c r="AT19" s="241" t="str">
        <f t="shared" si="14"/>
        <v/>
      </c>
      <c r="AU19" s="37"/>
      <c r="AV19" s="37"/>
    </row>
    <row r="20" spans="1:48" ht="45" customHeight="1" x14ac:dyDescent="0.15">
      <c r="B20" s="45">
        <f t="shared" si="15"/>
        <v>45664</v>
      </c>
      <c r="C20" s="46" t="str">
        <f t="shared" si="5"/>
        <v>火</v>
      </c>
      <c r="D20" s="92" t="str">
        <f>IF(OR(WEEKDAY(B20)=1,WEEKDAY(B20)=7),"休日",IF(ISNA(VLOOKUP(B20,'(事務用)2024年度休日一覧(土日除く)'!A:B,2,FALSE)),"","休日"))</f>
        <v/>
      </c>
      <c r="E20" s="263">
        <f>IF(D20="",Q9,"")</f>
        <v>0</v>
      </c>
      <c r="F20" s="264" t="s">
        <v>12</v>
      </c>
      <c r="G20" s="265" t="str">
        <f>IF(D20="",IF(S9="","",S9),"")</f>
        <v/>
      </c>
      <c r="H20" s="271">
        <f>IF(D20="",Q10,"")</f>
        <v>0</v>
      </c>
      <c r="I20" s="264" t="s">
        <v>12</v>
      </c>
      <c r="J20" s="267" t="str">
        <f>IF(D20="",IF(S10="","",S10),"")</f>
        <v/>
      </c>
      <c r="K20" s="268" t="str">
        <f>IF(D20="",IF(W9="","",W9),"")</f>
        <v/>
      </c>
      <c r="L20" s="269"/>
      <c r="M20" s="272"/>
      <c r="N20" s="45">
        <f t="shared" si="16"/>
        <v>45681</v>
      </c>
      <c r="O20" s="46" t="str">
        <f t="shared" si="0"/>
        <v>金</v>
      </c>
      <c r="P20" s="92" t="str">
        <f>IF(OR(WEEKDAY(N20)=1,WEEKDAY(N20)=7),"休日",IF(ISNA(VLOOKUP(N20,'(事務用)2024年度休日一覧(土日除く)'!A:B,2,FALSE)),"","休日"))</f>
        <v/>
      </c>
      <c r="Q20" s="130">
        <f>IF(P20="",Q9,"")</f>
        <v>0</v>
      </c>
      <c r="R20" s="69" t="s">
        <v>12</v>
      </c>
      <c r="S20" s="84" t="str">
        <f>IF(P20="",IF(S9="","",S9),"")</f>
        <v/>
      </c>
      <c r="T20" s="130">
        <f>IF(P20="",Q10,"")</f>
        <v>0</v>
      </c>
      <c r="U20" s="72" t="s">
        <v>12</v>
      </c>
      <c r="V20" s="154" t="str">
        <f>IF(P20="",IF(S10="","",S10),"")</f>
        <v/>
      </c>
      <c r="W20" s="46" t="str">
        <f>IF(P20="",IF(W9="","",W9),"")</f>
        <v/>
      </c>
      <c r="X20" s="150"/>
      <c r="Y20" s="119"/>
      <c r="Z20" s="52"/>
      <c r="AA20" s="105"/>
      <c r="AB20" s="105"/>
      <c r="AC20" s="105"/>
      <c r="AD20" s="109" t="s">
        <v>22</v>
      </c>
      <c r="AE20" s="206" t="e">
        <f t="shared" si="1"/>
        <v>#VALUE!</v>
      </c>
      <c r="AF20" s="206" t="e">
        <f t="shared" si="2"/>
        <v>#VALUE!</v>
      </c>
      <c r="AG20" s="231" t="e">
        <f t="shared" si="6"/>
        <v>#VALUE!</v>
      </c>
      <c r="AH20" s="231">
        <f t="shared" si="7"/>
        <v>0</v>
      </c>
      <c r="AI20" s="224" t="str">
        <f t="shared" si="8"/>
        <v/>
      </c>
      <c r="AJ20" s="231" t="str">
        <f t="shared" si="9"/>
        <v/>
      </c>
      <c r="AK20" s="235" t="str">
        <f t="shared" si="17"/>
        <v/>
      </c>
      <c r="AL20" s="105"/>
      <c r="AM20" s="106" t="s">
        <v>37</v>
      </c>
      <c r="AN20" s="206" t="e">
        <f t="shared" si="3"/>
        <v>#VALUE!</v>
      </c>
      <c r="AO20" s="208" t="e">
        <f t="shared" si="4"/>
        <v>#VALUE!</v>
      </c>
      <c r="AP20" s="240" t="e">
        <f t="shared" si="10"/>
        <v>#VALUE!</v>
      </c>
      <c r="AQ20" s="240">
        <f t="shared" si="11"/>
        <v>0</v>
      </c>
      <c r="AR20" s="225" t="str">
        <f t="shared" si="12"/>
        <v/>
      </c>
      <c r="AS20" s="242" t="str">
        <f t="shared" si="13"/>
        <v/>
      </c>
      <c r="AT20" s="241" t="str">
        <f t="shared" si="14"/>
        <v/>
      </c>
      <c r="AU20" s="37"/>
      <c r="AV20" s="37"/>
    </row>
    <row r="21" spans="1:48" ht="45" customHeight="1" x14ac:dyDescent="0.15">
      <c r="B21" s="45">
        <f t="shared" si="15"/>
        <v>45665</v>
      </c>
      <c r="C21" s="46" t="str">
        <f t="shared" si="5"/>
        <v>水</v>
      </c>
      <c r="D21" s="92" t="str">
        <f>IF(OR(WEEKDAY(B21)=1,WEEKDAY(B21)=7),"休日",IF(ISNA(VLOOKUP(B21,'(事務用)2024年度休日一覧(土日除く)'!A:B,2,FALSE)),"","休日"))</f>
        <v/>
      </c>
      <c r="E21" s="131">
        <f>IF(D21="",Q9,"")</f>
        <v>0</v>
      </c>
      <c r="F21" s="69" t="s">
        <v>12</v>
      </c>
      <c r="G21" s="79" t="str">
        <f>IF(D21="",IF(S9="","",S9),"")</f>
        <v/>
      </c>
      <c r="H21" s="131">
        <f>IF(D21="",Q10,"")</f>
        <v>0</v>
      </c>
      <c r="I21" s="69" t="s">
        <v>12</v>
      </c>
      <c r="J21" s="79" t="str">
        <f>IF(D21="",IF(S10="","",S10),"")</f>
        <v/>
      </c>
      <c r="K21" s="214" t="str">
        <f>IF(D21="",IF(W9="","",W9),"")</f>
        <v/>
      </c>
      <c r="L21" s="196"/>
      <c r="M21" s="195"/>
      <c r="N21" s="45">
        <f t="shared" si="16"/>
        <v>45682</v>
      </c>
      <c r="O21" s="46" t="str">
        <f t="shared" si="0"/>
        <v>土</v>
      </c>
      <c r="P21" s="92" t="str">
        <f>IF(OR(WEEKDAY(N21)=1,WEEKDAY(N21)=7),"休日",IF(ISNA(VLOOKUP(N21,'(事務用)2024年度休日一覧(土日除く)'!A:B,2,FALSE)),"","休日"))</f>
        <v>休日</v>
      </c>
      <c r="Q21" s="130" t="str">
        <f>IF(P21="",Q9,"")</f>
        <v/>
      </c>
      <c r="R21" s="69" t="s">
        <v>12</v>
      </c>
      <c r="S21" s="84" t="str">
        <f>IF(P21="",IF(S9="","",S9),"")</f>
        <v/>
      </c>
      <c r="T21" s="130" t="str">
        <f>IF(P21="",Q10,"")</f>
        <v/>
      </c>
      <c r="U21" s="72" t="s">
        <v>12</v>
      </c>
      <c r="V21" s="154" t="str">
        <f>IF(P21="",IF(S10="","",S10),"")</f>
        <v/>
      </c>
      <c r="W21" s="217" t="str">
        <f>IF(P21="",IF(W9="","",W9),"")</f>
        <v/>
      </c>
      <c r="X21" s="175"/>
      <c r="Y21" s="119"/>
      <c r="Z21" s="52"/>
      <c r="AA21" s="101"/>
      <c r="AB21" s="101"/>
      <c r="AC21" s="101"/>
      <c r="AD21" s="109" t="s">
        <v>23</v>
      </c>
      <c r="AE21" s="205" t="e">
        <f t="shared" si="1"/>
        <v>#VALUE!</v>
      </c>
      <c r="AF21" s="205" t="e">
        <f t="shared" si="2"/>
        <v>#VALUE!</v>
      </c>
      <c r="AG21" s="230" t="e">
        <f t="shared" si="6"/>
        <v>#VALUE!</v>
      </c>
      <c r="AH21" s="230">
        <f t="shared" si="7"/>
        <v>0</v>
      </c>
      <c r="AI21" s="221" t="str">
        <f t="shared" si="8"/>
        <v/>
      </c>
      <c r="AJ21" s="230" t="str">
        <f t="shared" si="9"/>
        <v/>
      </c>
      <c r="AK21" s="236" t="str">
        <f t="shared" si="17"/>
        <v/>
      </c>
      <c r="AL21" s="101"/>
      <c r="AM21" s="106" t="s">
        <v>38</v>
      </c>
      <c r="AN21" s="208" t="str">
        <f t="shared" si="3"/>
        <v/>
      </c>
      <c r="AO21" s="208" t="str">
        <f t="shared" si="4"/>
        <v/>
      </c>
      <c r="AP21" s="240" t="e">
        <f t="shared" si="10"/>
        <v>#VALUE!</v>
      </c>
      <c r="AQ21" s="240">
        <f t="shared" si="11"/>
        <v>0</v>
      </c>
      <c r="AR21" s="225" t="str">
        <f t="shared" si="12"/>
        <v/>
      </c>
      <c r="AS21" s="242" t="str">
        <f t="shared" si="13"/>
        <v/>
      </c>
      <c r="AT21" s="241" t="str">
        <f t="shared" si="14"/>
        <v/>
      </c>
      <c r="AU21" s="37"/>
      <c r="AV21" s="37"/>
    </row>
    <row r="22" spans="1:48" ht="45" customHeight="1" x14ac:dyDescent="0.15">
      <c r="B22" s="45">
        <f t="shared" si="15"/>
        <v>45666</v>
      </c>
      <c r="C22" s="46" t="str">
        <f t="shared" si="5"/>
        <v>木</v>
      </c>
      <c r="D22" s="92" t="str">
        <f>IF(OR(WEEKDAY(B22)=1,WEEKDAY(B22)=7),"休日",IF(ISNA(VLOOKUP(B22,'(事務用)2024年度休日一覧(土日除く)'!A:B,2,FALSE)),"","休日"))</f>
        <v/>
      </c>
      <c r="E22" s="131">
        <f>IF(D22="",Q9,"")</f>
        <v>0</v>
      </c>
      <c r="F22" s="69" t="s">
        <v>12</v>
      </c>
      <c r="G22" s="248" t="str">
        <f>IF(D22="",IF(S9="","",S9),"")</f>
        <v/>
      </c>
      <c r="H22" s="131">
        <f>IF(D22="",Q10,"")</f>
        <v>0</v>
      </c>
      <c r="I22" s="69" t="s">
        <v>12</v>
      </c>
      <c r="J22" s="88" t="str">
        <f>IF(D22="",IF(S10="","",S10),"")</f>
        <v/>
      </c>
      <c r="K22" s="252" t="str">
        <f>IF(D22="",IF(W9="","",W9),"")</f>
        <v/>
      </c>
      <c r="L22" s="258"/>
      <c r="M22" s="195"/>
      <c r="N22" s="45">
        <f t="shared" si="16"/>
        <v>45683</v>
      </c>
      <c r="O22" s="46" t="str">
        <f t="shared" si="0"/>
        <v>日</v>
      </c>
      <c r="P22" s="92" t="str">
        <f>IF(OR(WEEKDAY(N22)=1,WEEKDAY(N22)=7),"休日",IF(ISNA(VLOOKUP(N22,'(事務用)2024年度休日一覧(土日除く)'!A:B,2,FALSE)),"","休日"))</f>
        <v>休日</v>
      </c>
      <c r="Q22" s="130" t="str">
        <f>IF(P22="",Q9,"")</f>
        <v/>
      </c>
      <c r="R22" s="69" t="s">
        <v>12</v>
      </c>
      <c r="S22" s="84" t="str">
        <f>IF(P22="",IF(S9="","",S9),"")</f>
        <v/>
      </c>
      <c r="T22" s="130" t="str">
        <f>IF(P22="",Q10,"")</f>
        <v/>
      </c>
      <c r="U22" s="72" t="s">
        <v>12</v>
      </c>
      <c r="V22" s="154" t="str">
        <f>IF(P22="",IF(S10="","",S10),"")</f>
        <v/>
      </c>
      <c r="W22" s="217" t="str">
        <f>IF(P22="",IF(W9="","",W9),"")</f>
        <v/>
      </c>
      <c r="X22" s="150"/>
      <c r="Y22" s="119"/>
      <c r="Z22" s="52"/>
      <c r="AA22" s="102"/>
      <c r="AB22" s="103"/>
      <c r="AC22" s="104"/>
      <c r="AD22" s="109" t="s">
        <v>24</v>
      </c>
      <c r="AE22" s="207" t="e">
        <f t="shared" si="1"/>
        <v>#VALUE!</v>
      </c>
      <c r="AF22" s="207" t="e">
        <f t="shared" si="2"/>
        <v>#VALUE!</v>
      </c>
      <c r="AG22" s="232" t="e">
        <f t="shared" si="6"/>
        <v>#VALUE!</v>
      </c>
      <c r="AH22" s="232">
        <f t="shared" si="7"/>
        <v>0</v>
      </c>
      <c r="AI22" s="222" t="str">
        <f t="shared" si="8"/>
        <v/>
      </c>
      <c r="AJ22" s="232" t="str">
        <f t="shared" si="9"/>
        <v/>
      </c>
      <c r="AK22" s="236" t="str">
        <f t="shared" si="17"/>
        <v/>
      </c>
      <c r="AL22" s="37"/>
      <c r="AM22" s="106" t="s">
        <v>39</v>
      </c>
      <c r="AN22" s="208" t="str">
        <f t="shared" si="3"/>
        <v/>
      </c>
      <c r="AO22" s="208" t="str">
        <f t="shared" si="4"/>
        <v/>
      </c>
      <c r="AP22" s="240" t="e">
        <f t="shared" si="10"/>
        <v>#VALUE!</v>
      </c>
      <c r="AQ22" s="240">
        <f t="shared" si="11"/>
        <v>0</v>
      </c>
      <c r="AR22" s="225" t="str">
        <f t="shared" si="12"/>
        <v/>
      </c>
      <c r="AS22" s="242" t="str">
        <f t="shared" si="13"/>
        <v/>
      </c>
      <c r="AT22" s="241" t="str">
        <f t="shared" si="14"/>
        <v/>
      </c>
      <c r="AU22" s="37"/>
      <c r="AV22" s="37"/>
    </row>
    <row r="23" spans="1:48" ht="45" customHeight="1" x14ac:dyDescent="0.15">
      <c r="B23" s="45">
        <f t="shared" si="15"/>
        <v>45667</v>
      </c>
      <c r="C23" s="46" t="str">
        <f t="shared" si="5"/>
        <v>金</v>
      </c>
      <c r="D23" s="92" t="str">
        <f>IF(OR(WEEKDAY(B23)=1,WEEKDAY(B23)=7),"休日",IF(ISNA(VLOOKUP(B23,'(事務用)2024年度休日一覧(土日除く)'!A:B,2,FALSE)),"","休日"))</f>
        <v/>
      </c>
      <c r="E23" s="131">
        <f>IF(D23="",Q9,"")</f>
        <v>0</v>
      </c>
      <c r="F23" s="69" t="s">
        <v>12</v>
      </c>
      <c r="G23" s="79" t="str">
        <f>IF(D23="",IF(S9="","",S9),"")</f>
        <v/>
      </c>
      <c r="H23" s="131">
        <f>IF(D23="",Q10,"")</f>
        <v>0</v>
      </c>
      <c r="I23" s="69" t="s">
        <v>12</v>
      </c>
      <c r="J23" s="81" t="str">
        <f>IF(D23="",IF(S10="","",S10),"")</f>
        <v/>
      </c>
      <c r="K23" s="211" t="str">
        <f>IF(D23="",IF(W9="","",W9),"")</f>
        <v/>
      </c>
      <c r="L23" s="196"/>
      <c r="M23" s="257"/>
      <c r="N23" s="45">
        <f t="shared" si="16"/>
        <v>45684</v>
      </c>
      <c r="O23" s="46" t="str">
        <f t="shared" si="0"/>
        <v>月</v>
      </c>
      <c r="P23" s="92" t="str">
        <f>IF(OR(WEEKDAY(N23)=1,WEEKDAY(N23)=7),"休日",IF(ISNA(VLOOKUP(N23,'(事務用)2024年度休日一覧(土日除く)'!A:B,2,FALSE)),"","休日"))</f>
        <v/>
      </c>
      <c r="Q23" s="130">
        <f>IF(P23="",Q9,"")</f>
        <v>0</v>
      </c>
      <c r="R23" s="69" t="s">
        <v>12</v>
      </c>
      <c r="S23" s="84" t="str">
        <f>IF(P23="",IF(S9="","",S9),"")</f>
        <v/>
      </c>
      <c r="T23" s="130">
        <f>IF(P23="",Q10,"")</f>
        <v>0</v>
      </c>
      <c r="U23" s="69" t="s">
        <v>12</v>
      </c>
      <c r="V23" s="154" t="str">
        <f>IF(P23="",IF(S10="","",S10),"")</f>
        <v/>
      </c>
      <c r="W23" s="217" t="str">
        <f>IF(P23="",IF(W9="","",W9),"")</f>
        <v/>
      </c>
      <c r="X23" s="150"/>
      <c r="Y23" s="256"/>
      <c r="Z23" s="52"/>
      <c r="AA23" s="12"/>
      <c r="AB23" s="21"/>
      <c r="AC23" s="22"/>
      <c r="AD23" s="109" t="s">
        <v>25</v>
      </c>
      <c r="AE23" s="207" t="e">
        <f t="shared" si="1"/>
        <v>#VALUE!</v>
      </c>
      <c r="AF23" s="207" t="e">
        <f t="shared" si="2"/>
        <v>#VALUE!</v>
      </c>
      <c r="AG23" s="232" t="e">
        <f t="shared" si="6"/>
        <v>#VALUE!</v>
      </c>
      <c r="AH23" s="232">
        <f t="shared" si="7"/>
        <v>0</v>
      </c>
      <c r="AI23" s="222" t="str">
        <f t="shared" si="8"/>
        <v/>
      </c>
      <c r="AJ23" s="232" t="str">
        <f t="shared" si="9"/>
        <v/>
      </c>
      <c r="AK23" s="236" t="str">
        <f t="shared" si="17"/>
        <v/>
      </c>
      <c r="AM23" s="106" t="s">
        <v>40</v>
      </c>
      <c r="AN23" s="208" t="e">
        <f t="shared" si="3"/>
        <v>#VALUE!</v>
      </c>
      <c r="AO23" s="208" t="e">
        <f t="shared" si="4"/>
        <v>#VALUE!</v>
      </c>
      <c r="AP23" s="240" t="e">
        <f t="shared" si="10"/>
        <v>#VALUE!</v>
      </c>
      <c r="AQ23" s="240">
        <f t="shared" si="11"/>
        <v>0</v>
      </c>
      <c r="AR23" s="225" t="str">
        <f t="shared" si="12"/>
        <v/>
      </c>
      <c r="AS23" s="242" t="str">
        <f t="shared" si="13"/>
        <v/>
      </c>
      <c r="AT23" s="241" t="str">
        <f t="shared" si="14"/>
        <v/>
      </c>
    </row>
    <row r="24" spans="1:48" ht="45" customHeight="1" x14ac:dyDescent="0.15">
      <c r="B24" s="45">
        <f t="shared" si="15"/>
        <v>45668</v>
      </c>
      <c r="C24" s="46" t="str">
        <f t="shared" si="5"/>
        <v>土</v>
      </c>
      <c r="D24" s="92" t="str">
        <f>IF(OR(WEEKDAY(B24)=1,WEEKDAY(B24)=7),"休日",IF(ISNA(VLOOKUP(B24,'(事務用)2024年度休日一覧(土日除く)'!A:B,2,FALSE)),"","休日"))</f>
        <v>休日</v>
      </c>
      <c r="E24" s="263" t="str">
        <f>IF(D24="",Q9,"")</f>
        <v/>
      </c>
      <c r="F24" s="264" t="s">
        <v>12</v>
      </c>
      <c r="G24" s="273" t="str">
        <f>IF(D24="",IF(S9="","",S9),"")</f>
        <v/>
      </c>
      <c r="H24" s="266" t="str">
        <f>IF(D24="",Q10,"")</f>
        <v/>
      </c>
      <c r="I24" s="264" t="s">
        <v>12</v>
      </c>
      <c r="J24" s="265" t="str">
        <f>IF(D24="",IF(S10="","",S10),"")</f>
        <v/>
      </c>
      <c r="K24" s="276" t="str">
        <f>IF(D24="",IF(W9="","",W9),"")</f>
        <v/>
      </c>
      <c r="L24" s="262"/>
      <c r="M24" s="272"/>
      <c r="N24" s="45">
        <f t="shared" si="16"/>
        <v>45685</v>
      </c>
      <c r="O24" s="46" t="str">
        <f t="shared" si="0"/>
        <v>火</v>
      </c>
      <c r="P24" s="92" t="str">
        <f>IF(OR(WEEKDAY(N24)=1,WEEKDAY(N24)=7),"休日",IF(ISNA(VLOOKUP(N24,'(事務用)2024年度休日一覧(土日除く)'!A:B,2,FALSE)),"","休日"))</f>
        <v/>
      </c>
      <c r="Q24" s="130">
        <f>IF(P24="",Q9,"")</f>
        <v>0</v>
      </c>
      <c r="R24" s="69" t="s">
        <v>12</v>
      </c>
      <c r="S24" s="84" t="str">
        <f>IF(P24="",IF(S9="","",S9),"")</f>
        <v/>
      </c>
      <c r="T24" s="130">
        <f>IF(P24="",Q10,"")</f>
        <v>0</v>
      </c>
      <c r="U24" s="72" t="s">
        <v>12</v>
      </c>
      <c r="V24" s="154" t="str">
        <f>IF(P24="",IF(S10="","",S10),"")</f>
        <v/>
      </c>
      <c r="W24" s="217" t="str">
        <f>IF(P24="",IF(W9="","",W9),"")</f>
        <v/>
      </c>
      <c r="X24" s="150"/>
      <c r="Y24" s="256"/>
      <c r="Z24" s="52"/>
      <c r="AA24" s="59"/>
      <c r="AB24" s="21"/>
      <c r="AC24" s="22"/>
      <c r="AD24" s="109" t="s">
        <v>26</v>
      </c>
      <c r="AE24" s="207" t="str">
        <f t="shared" si="1"/>
        <v/>
      </c>
      <c r="AF24" s="207" t="str">
        <f t="shared" si="2"/>
        <v/>
      </c>
      <c r="AG24" s="232" t="e">
        <f t="shared" si="6"/>
        <v>#VALUE!</v>
      </c>
      <c r="AH24" s="232">
        <f t="shared" si="7"/>
        <v>0</v>
      </c>
      <c r="AI24" s="222" t="str">
        <f t="shared" si="8"/>
        <v/>
      </c>
      <c r="AJ24" s="232" t="str">
        <f t="shared" si="9"/>
        <v/>
      </c>
      <c r="AK24" s="236" t="str">
        <f t="shared" si="17"/>
        <v/>
      </c>
      <c r="AM24" s="106" t="s">
        <v>41</v>
      </c>
      <c r="AN24" s="208" t="e">
        <f t="shared" si="3"/>
        <v>#VALUE!</v>
      </c>
      <c r="AO24" s="208" t="e">
        <f t="shared" si="4"/>
        <v>#VALUE!</v>
      </c>
      <c r="AP24" s="240" t="e">
        <f t="shared" si="10"/>
        <v>#VALUE!</v>
      </c>
      <c r="AQ24" s="240">
        <f t="shared" si="11"/>
        <v>0</v>
      </c>
      <c r="AR24" s="225" t="str">
        <f t="shared" si="12"/>
        <v/>
      </c>
      <c r="AS24" s="242" t="str">
        <f t="shared" si="13"/>
        <v/>
      </c>
      <c r="AT24" s="241" t="str">
        <f t="shared" si="14"/>
        <v/>
      </c>
    </row>
    <row r="25" spans="1:48" ht="45" customHeight="1" x14ac:dyDescent="0.15">
      <c r="B25" s="45">
        <f t="shared" si="15"/>
        <v>45669</v>
      </c>
      <c r="C25" s="46" t="str">
        <f t="shared" si="5"/>
        <v>日</v>
      </c>
      <c r="D25" s="92" t="str">
        <f>IF(OR(WEEKDAY(B25)=1,WEEKDAY(B25)=7),"休日",IF(ISNA(VLOOKUP(B25,'(事務用)2024年度休日一覧(土日除く)'!A:B,2,FALSE)),"","休日"))</f>
        <v>休日</v>
      </c>
      <c r="E25" s="263" t="str">
        <f>IF(D25="",Q9,"")</f>
        <v/>
      </c>
      <c r="F25" s="264" t="s">
        <v>12</v>
      </c>
      <c r="G25" s="265" t="str">
        <f>IF(D25="",IF(S9="","",S9),"")</f>
        <v/>
      </c>
      <c r="H25" s="271" t="str">
        <f>IF(D25="",Q10,"")</f>
        <v/>
      </c>
      <c r="I25" s="274" t="s">
        <v>12</v>
      </c>
      <c r="J25" s="267" t="str">
        <f>IF(D25="",IF(S10="","",S10),"")</f>
        <v/>
      </c>
      <c r="K25" s="277" t="str">
        <f>IF(D25="",IF(W9="","",W9),"")</f>
        <v/>
      </c>
      <c r="L25" s="261"/>
      <c r="M25" s="275"/>
      <c r="N25" s="45">
        <f t="shared" si="16"/>
        <v>45686</v>
      </c>
      <c r="O25" s="46" t="str">
        <f t="shared" si="0"/>
        <v>水</v>
      </c>
      <c r="P25" s="92" t="str">
        <f>IF(OR(WEEKDAY(N25)=1,WEEKDAY(N25)=7),"休日",IF(ISNA(VLOOKUP(N25,'(事務用)2024年度休日一覧(土日除く)'!A:B,2,FALSE)),"","休日"))</f>
        <v/>
      </c>
      <c r="Q25" s="131">
        <f>IF(P25="",Q9,"")</f>
        <v>0</v>
      </c>
      <c r="R25" s="69" t="s">
        <v>12</v>
      </c>
      <c r="S25" s="85" t="str">
        <f>IF(P25="",IF(S9="","",S9),"")</f>
        <v/>
      </c>
      <c r="T25" s="131">
        <f>IF(P25="",Q10,"")</f>
        <v>0</v>
      </c>
      <c r="U25" s="72" t="s">
        <v>12</v>
      </c>
      <c r="V25" s="155" t="str">
        <f>IF(P25="",IF(S10="","",S10),"")</f>
        <v/>
      </c>
      <c r="W25" s="216" t="str">
        <f>IF(P25="",IF(W9="","",W9),"")</f>
        <v/>
      </c>
      <c r="X25" s="196"/>
      <c r="Y25" s="199"/>
      <c r="Z25" s="52"/>
      <c r="AA25" s="12"/>
      <c r="AB25" s="21"/>
      <c r="AC25" s="22"/>
      <c r="AD25" s="109" t="s">
        <v>27</v>
      </c>
      <c r="AE25" s="207" t="str">
        <f t="shared" si="1"/>
        <v/>
      </c>
      <c r="AF25" s="207" t="str">
        <f t="shared" si="2"/>
        <v/>
      </c>
      <c r="AG25" s="232" t="e">
        <f t="shared" si="6"/>
        <v>#VALUE!</v>
      </c>
      <c r="AH25" s="232">
        <f t="shared" si="7"/>
        <v>0</v>
      </c>
      <c r="AI25" s="222" t="str">
        <f t="shared" si="8"/>
        <v/>
      </c>
      <c r="AJ25" s="232" t="str">
        <f t="shared" si="9"/>
        <v/>
      </c>
      <c r="AK25" s="236" t="str">
        <f t="shared" si="17"/>
        <v/>
      </c>
      <c r="AM25" s="106" t="s">
        <v>42</v>
      </c>
      <c r="AN25" s="208" t="e">
        <f t="shared" si="3"/>
        <v>#VALUE!</v>
      </c>
      <c r="AO25" s="208" t="e">
        <f t="shared" si="4"/>
        <v>#VALUE!</v>
      </c>
      <c r="AP25" s="240" t="e">
        <f t="shared" si="10"/>
        <v>#VALUE!</v>
      </c>
      <c r="AQ25" s="240">
        <f t="shared" si="11"/>
        <v>0</v>
      </c>
      <c r="AR25" s="225" t="str">
        <f t="shared" si="12"/>
        <v/>
      </c>
      <c r="AS25" s="242" t="str">
        <f t="shared" si="13"/>
        <v/>
      </c>
      <c r="AT25" s="241" t="str">
        <f t="shared" si="14"/>
        <v/>
      </c>
    </row>
    <row r="26" spans="1:48" ht="45" customHeight="1" x14ac:dyDescent="0.15">
      <c r="B26" s="45">
        <f t="shared" si="15"/>
        <v>45670</v>
      </c>
      <c r="C26" s="46" t="str">
        <f t="shared" si="5"/>
        <v>月</v>
      </c>
      <c r="D26" s="92" t="str">
        <f>IF(OR(WEEKDAY(B26)=1,WEEKDAY(B26)=7),"休日",IF(ISNA(VLOOKUP(B26,'(事務用)2024年度休日一覧(土日除く)'!A:B,2,FALSE)),"","休日"))</f>
        <v>休日</v>
      </c>
      <c r="E26" s="263" t="str">
        <f>IF(D26="",Q9,"")</f>
        <v/>
      </c>
      <c r="F26" s="264" t="s">
        <v>12</v>
      </c>
      <c r="G26" s="265" t="str">
        <f>IF(D26="",IF(S9="","",S9),"")</f>
        <v/>
      </c>
      <c r="H26" s="263" t="str">
        <f>IF(D26="",Q10,"")</f>
        <v/>
      </c>
      <c r="I26" s="274" t="s">
        <v>12</v>
      </c>
      <c r="J26" s="265" t="str">
        <f>IF(D26="",IF(S10="","",S10),"")</f>
        <v/>
      </c>
      <c r="K26" s="268" t="str">
        <f>IF(D26="",IF(W9="","",W9),"")</f>
        <v/>
      </c>
      <c r="L26" s="261"/>
      <c r="M26" s="270"/>
      <c r="N26" s="47">
        <f t="shared" si="16"/>
        <v>45687</v>
      </c>
      <c r="O26" s="48" t="str">
        <f t="shared" si="0"/>
        <v>木</v>
      </c>
      <c r="P26" s="93" t="str">
        <f>IF(OR(WEEKDAY(N26)=1,WEEKDAY(N26)=7),"休日",IF(ISNA(VLOOKUP(N26,'(事務用)2024年度休日一覧(土日除く)'!A:B,2,FALSE)),"","休日"))</f>
        <v/>
      </c>
      <c r="Q26" s="137">
        <f>IF(P26="",Q9,"")</f>
        <v>0</v>
      </c>
      <c r="R26" s="69" t="s">
        <v>12</v>
      </c>
      <c r="S26" s="86" t="str">
        <f>IF(P26="",IF(S9="","",S9),"")</f>
        <v/>
      </c>
      <c r="T26" s="137">
        <f>IF(P26="",Q10,"")</f>
        <v>0</v>
      </c>
      <c r="U26" s="73" t="s">
        <v>12</v>
      </c>
      <c r="V26" s="88" t="str">
        <f>IF(P26="",IF(S10="","",S10),"")</f>
        <v/>
      </c>
      <c r="W26" s="218" t="str">
        <f>IF(P26="",IF(W9="","",W9),"")</f>
        <v/>
      </c>
      <c r="X26" s="196"/>
      <c r="Y26" s="198"/>
      <c r="Z26" s="52"/>
      <c r="AA26" s="12"/>
      <c r="AB26" s="21"/>
      <c r="AC26" s="22"/>
      <c r="AD26" s="109" t="s">
        <v>28</v>
      </c>
      <c r="AE26" s="207" t="str">
        <f t="shared" si="1"/>
        <v/>
      </c>
      <c r="AF26" s="207" t="str">
        <f t="shared" si="2"/>
        <v/>
      </c>
      <c r="AG26" s="232" t="e">
        <f t="shared" si="6"/>
        <v>#VALUE!</v>
      </c>
      <c r="AH26" s="232">
        <f t="shared" si="7"/>
        <v>0</v>
      </c>
      <c r="AI26" s="222" t="str">
        <f t="shared" si="8"/>
        <v/>
      </c>
      <c r="AJ26" s="232" t="str">
        <f t="shared" si="9"/>
        <v/>
      </c>
      <c r="AK26" s="236" t="str">
        <f t="shared" si="17"/>
        <v/>
      </c>
      <c r="AM26" s="106" t="s">
        <v>43</v>
      </c>
      <c r="AN26" s="208" t="e">
        <f t="shared" si="3"/>
        <v>#VALUE!</v>
      </c>
      <c r="AO26" s="208" t="e">
        <f t="shared" si="4"/>
        <v>#VALUE!</v>
      </c>
      <c r="AP26" s="240" t="e">
        <f t="shared" si="10"/>
        <v>#VALUE!</v>
      </c>
      <c r="AQ26" s="240">
        <f t="shared" si="11"/>
        <v>0</v>
      </c>
      <c r="AR26" s="225" t="str">
        <f t="shared" si="12"/>
        <v/>
      </c>
      <c r="AS26" s="242" t="str">
        <f t="shared" si="13"/>
        <v/>
      </c>
      <c r="AT26" s="241" t="str">
        <f t="shared" si="14"/>
        <v/>
      </c>
    </row>
    <row r="27" spans="1:48" ht="45" customHeight="1" thickBot="1" x14ac:dyDescent="0.2">
      <c r="B27" s="45">
        <f t="shared" si="15"/>
        <v>45671</v>
      </c>
      <c r="C27" s="46" t="str">
        <f t="shared" si="5"/>
        <v>火</v>
      </c>
      <c r="D27" s="92" t="str">
        <f>IF(OR(WEEKDAY(B27)=1,WEEKDAY(B27)=7),"休日",IF(ISNA(VLOOKUP(B27,'(事務用)2024年度休日一覧(土日除く)'!A:B,2,FALSE)),"","休日"))</f>
        <v/>
      </c>
      <c r="E27" s="263">
        <f>IF(D27="",Q9,"")</f>
        <v>0</v>
      </c>
      <c r="F27" s="264" t="s">
        <v>12</v>
      </c>
      <c r="G27" s="267" t="str">
        <f>IF(D27="",IF(S9="","",S9),"")</f>
        <v/>
      </c>
      <c r="H27" s="263">
        <f>IF(D27="",Q10,"")</f>
        <v>0</v>
      </c>
      <c r="I27" s="264" t="s">
        <v>12</v>
      </c>
      <c r="J27" s="267" t="str">
        <f>IF(D27="",IF(S10="","",S10),"")</f>
        <v/>
      </c>
      <c r="K27" s="277" t="str">
        <f>IF(D27="",IF(W9="","",W9),"")</f>
        <v/>
      </c>
      <c r="L27" s="261"/>
      <c r="M27" s="278"/>
      <c r="N27" s="47">
        <f t="shared" si="16"/>
        <v>45688</v>
      </c>
      <c r="O27" s="48" t="str">
        <f t="shared" si="0"/>
        <v>金</v>
      </c>
      <c r="P27" s="93" t="str">
        <f>IF(OR(WEEKDAY(N27)=1,WEEKDAY(N27)=7),"休日",IF(ISNA(VLOOKUP(N27,'(事務用)2024年度休日一覧(土日除く)'!A:B,2,FALSE)),"","休日"))</f>
        <v/>
      </c>
      <c r="Q27" s="135">
        <f>IF(P27="",Q9,"")</f>
        <v>0</v>
      </c>
      <c r="R27" s="69" t="s">
        <v>12</v>
      </c>
      <c r="S27" s="251" t="str">
        <f>IF(P27="",IF(S9="","",S9),"")</f>
        <v/>
      </c>
      <c r="T27" s="135">
        <f>IF(P27="",Q10,"")</f>
        <v>0</v>
      </c>
      <c r="U27" s="71" t="s">
        <v>12</v>
      </c>
      <c r="V27" s="87" t="str">
        <f>IF(P27="",IF(S10="","",S10),"")</f>
        <v/>
      </c>
      <c r="W27" s="46" t="str">
        <f>IF(P27="",IF(W9="","",W9),"")</f>
        <v/>
      </c>
      <c r="X27" s="150"/>
      <c r="Y27" s="119"/>
      <c r="Z27" s="52"/>
      <c r="AA27" s="23"/>
      <c r="AB27" s="17"/>
      <c r="AC27" s="18"/>
      <c r="AD27" s="109" t="s">
        <v>29</v>
      </c>
      <c r="AE27" s="205" t="e">
        <f t="shared" si="1"/>
        <v>#VALUE!</v>
      </c>
      <c r="AF27" s="205" t="e">
        <f t="shared" si="2"/>
        <v>#VALUE!</v>
      </c>
      <c r="AG27" s="230" t="e">
        <f t="shared" si="6"/>
        <v>#VALUE!</v>
      </c>
      <c r="AH27" s="230">
        <f t="shared" si="7"/>
        <v>0</v>
      </c>
      <c r="AI27" s="221" t="str">
        <f t="shared" si="8"/>
        <v/>
      </c>
      <c r="AJ27" s="230" t="str">
        <f t="shared" si="9"/>
        <v/>
      </c>
      <c r="AK27" s="236" t="str">
        <f t="shared" si="17"/>
        <v/>
      </c>
      <c r="AM27" s="106" t="s">
        <v>85</v>
      </c>
      <c r="AN27" s="209" t="e">
        <f t="shared" si="3"/>
        <v>#VALUE!</v>
      </c>
      <c r="AO27" s="208" t="e">
        <f t="shared" si="4"/>
        <v>#VALUE!</v>
      </c>
      <c r="AP27" s="240" t="e">
        <f t="shared" si="10"/>
        <v>#VALUE!</v>
      </c>
      <c r="AQ27" s="240">
        <f t="shared" si="11"/>
        <v>0</v>
      </c>
      <c r="AR27" s="225" t="str">
        <f t="shared" si="12"/>
        <v/>
      </c>
      <c r="AS27" s="242" t="str">
        <f t="shared" si="13"/>
        <v/>
      </c>
      <c r="AT27" s="243" t="str">
        <f t="shared" si="14"/>
        <v/>
      </c>
    </row>
    <row r="28" spans="1:48" ht="45" customHeight="1" x14ac:dyDescent="0.15">
      <c r="B28" s="45">
        <f t="shared" si="15"/>
        <v>45672</v>
      </c>
      <c r="C28" s="46" t="str">
        <f t="shared" si="5"/>
        <v>水</v>
      </c>
      <c r="D28" s="92" t="str">
        <f>IF(OR(WEEKDAY(B28)=1,WEEKDAY(B28)=7),"休日",IF(ISNA(VLOOKUP(B28,'(事務用)2024年度休日一覧(土日除く)'!A:B,2,FALSE)),"","休日"))</f>
        <v/>
      </c>
      <c r="E28" s="131">
        <f>IF(D28="",Q9,"")</f>
        <v>0</v>
      </c>
      <c r="F28" s="69" t="s">
        <v>12</v>
      </c>
      <c r="G28" s="79" t="str">
        <f>IF(D28="",IF(S9="","",S9),"")</f>
        <v/>
      </c>
      <c r="H28" s="131">
        <f>IF(D28="",Q10,"")</f>
        <v>0</v>
      </c>
      <c r="I28" s="72" t="s">
        <v>12</v>
      </c>
      <c r="J28" s="88" t="str">
        <f>IF(D28="",IF(S10="","",S10),"")</f>
        <v/>
      </c>
      <c r="K28" s="252" t="str">
        <f>IF(D28="",IF(W9="","",W9),"")</f>
        <v/>
      </c>
      <c r="L28" s="258"/>
      <c r="M28" s="257"/>
      <c r="N28" s="361"/>
      <c r="O28" s="362" t="s">
        <v>74</v>
      </c>
      <c r="P28" s="362"/>
      <c r="Q28" s="362"/>
      <c r="R28" s="362"/>
      <c r="S28" s="362"/>
      <c r="T28" s="362"/>
      <c r="U28" s="362"/>
      <c r="V28" s="362"/>
      <c r="W28" s="362"/>
      <c r="X28" s="362"/>
      <c r="Y28" s="362"/>
      <c r="Z28" s="52"/>
      <c r="AA28" s="23"/>
      <c r="AB28" s="24"/>
      <c r="AC28" s="18"/>
      <c r="AD28" s="109" t="s">
        <v>30</v>
      </c>
      <c r="AE28" s="205" t="e">
        <f t="shared" si="1"/>
        <v>#VALUE!</v>
      </c>
      <c r="AF28" s="205" t="e">
        <f t="shared" si="2"/>
        <v>#VALUE!</v>
      </c>
      <c r="AG28" s="230" t="e">
        <f t="shared" si="6"/>
        <v>#VALUE!</v>
      </c>
      <c r="AH28" s="230">
        <f t="shared" si="7"/>
        <v>0</v>
      </c>
      <c r="AI28" s="221" t="str">
        <f t="shared" si="8"/>
        <v/>
      </c>
      <c r="AJ28" s="230" t="str">
        <f t="shared" si="9"/>
        <v/>
      </c>
      <c r="AK28" s="236" t="str">
        <f t="shared" si="17"/>
        <v/>
      </c>
      <c r="AM28" s="363"/>
      <c r="AN28" s="364"/>
      <c r="AO28" s="159"/>
      <c r="AP28" s="160"/>
      <c r="AQ28" s="160"/>
      <c r="AR28" s="156"/>
    </row>
    <row r="29" spans="1:48" ht="45" customHeight="1" x14ac:dyDescent="0.15">
      <c r="B29" s="47">
        <f t="shared" si="15"/>
        <v>45673</v>
      </c>
      <c r="C29" s="48" t="str">
        <f t="shared" si="5"/>
        <v>木</v>
      </c>
      <c r="D29" s="93" t="str">
        <f>IF(OR(WEEKDAY(B29)=1,WEEKDAY(B29)=7),"休日",IF(ISNA(VLOOKUP(B29,'(事務用)2024年度休日一覧(土日除く)'!A:B,2,FALSE)),"","休日"))</f>
        <v/>
      </c>
      <c r="E29" s="131">
        <f>IF(D29="",Q9,"")</f>
        <v>0</v>
      </c>
      <c r="F29" s="70" t="s">
        <v>12</v>
      </c>
      <c r="G29" s="79" t="str">
        <f>IF(D29="",IF(S9="","",S9),"")</f>
        <v/>
      </c>
      <c r="H29" s="131">
        <f>IF(D29="",Q10,"")</f>
        <v>0</v>
      </c>
      <c r="I29" s="73" t="s">
        <v>12</v>
      </c>
      <c r="J29" s="81" t="str">
        <f>IF(D29="",IF(S10="","",S10),"")</f>
        <v/>
      </c>
      <c r="K29" s="211" t="str">
        <f>IF(D29="",IF(W9="","",W9),"")</f>
        <v/>
      </c>
      <c r="L29" s="196"/>
      <c r="M29" s="197"/>
      <c r="N29" s="301"/>
      <c r="O29" s="302"/>
      <c r="P29" s="302"/>
      <c r="Q29" s="302"/>
      <c r="R29" s="302"/>
      <c r="S29" s="302"/>
      <c r="T29" s="302"/>
      <c r="U29" s="302"/>
      <c r="V29" s="302"/>
      <c r="W29" s="302"/>
      <c r="X29" s="302"/>
      <c r="Y29" s="302"/>
      <c r="Z29" s="53"/>
      <c r="AA29" s="19"/>
      <c r="AB29" s="23"/>
      <c r="AC29" s="17"/>
      <c r="AD29" s="109" t="s">
        <v>58</v>
      </c>
      <c r="AE29" s="205" t="e">
        <f t="shared" si="1"/>
        <v>#VALUE!</v>
      </c>
      <c r="AF29" s="205" t="e">
        <f t="shared" si="2"/>
        <v>#VALUE!</v>
      </c>
      <c r="AG29" s="233" t="e">
        <f t="shared" si="6"/>
        <v>#VALUE!</v>
      </c>
      <c r="AH29" s="233">
        <f t="shared" si="7"/>
        <v>0</v>
      </c>
      <c r="AI29" s="221" t="str">
        <f t="shared" si="8"/>
        <v/>
      </c>
      <c r="AJ29" s="230" t="str">
        <f t="shared" si="9"/>
        <v/>
      </c>
      <c r="AK29" s="236" t="str">
        <f t="shared" si="17"/>
        <v/>
      </c>
      <c r="AL29" s="176"/>
    </row>
    <row r="30" spans="1:48" ht="45" customHeight="1" thickBot="1" x14ac:dyDescent="0.2">
      <c r="A30" s="179"/>
      <c r="B30" s="178">
        <f t="shared" si="15"/>
        <v>45674</v>
      </c>
      <c r="C30" s="49" t="str">
        <f t="shared" si="5"/>
        <v>金</v>
      </c>
      <c r="D30" s="253" t="str">
        <f>IF(OR(WEEKDAY(B30)=1,WEEKDAY(B30)=7),"休日",IF(ISNA(VLOOKUP(B30,'(事務用)2024年度休日一覧(土日除く)'!A:B,2,FALSE)),"","休日"))</f>
        <v/>
      </c>
      <c r="E30" s="132">
        <f>IF(D30="",Q9,"")</f>
        <v>0</v>
      </c>
      <c r="F30" s="71" t="s">
        <v>12</v>
      </c>
      <c r="G30" s="83" t="str">
        <f>IF(D30="",IF(S9="","",S9),"")</f>
        <v/>
      </c>
      <c r="H30" s="138">
        <f>IF(D30="",Q10,"")</f>
        <v>0</v>
      </c>
      <c r="I30" s="71" t="s">
        <v>12</v>
      </c>
      <c r="J30" s="82" t="str">
        <f>IF(D30="",IF(S10="","",S10),"")</f>
        <v/>
      </c>
      <c r="K30" s="49" t="str">
        <f>IF(D30="",IF(W9="","",W9),"")</f>
        <v/>
      </c>
      <c r="L30" s="152"/>
      <c r="M30" s="74"/>
      <c r="N30" s="43"/>
      <c r="O30" s="294" t="s">
        <v>77</v>
      </c>
      <c r="P30" s="337"/>
      <c r="Q30" s="337"/>
      <c r="R30" s="295"/>
      <c r="S30" s="42">
        <f>COUNT(B14:B30,N14:N27)</f>
        <v>31</v>
      </c>
      <c r="T30" s="326" t="s">
        <v>78</v>
      </c>
      <c r="U30" s="328"/>
      <c r="V30" s="328"/>
      <c r="W30" s="328"/>
      <c r="X30" s="365">
        <f>SUM(AK14:AK30,AT14:AT27)</f>
        <v>0</v>
      </c>
      <c r="Y30" s="366"/>
      <c r="Z30" s="54"/>
      <c r="AA30" s="25"/>
      <c r="AB30" s="16"/>
      <c r="AC30" s="20"/>
      <c r="AD30" s="109" t="s">
        <v>59</v>
      </c>
      <c r="AE30" s="208" t="e">
        <f t="shared" si="1"/>
        <v>#VALUE!</v>
      </c>
      <c r="AF30" s="208" t="e">
        <f t="shared" si="2"/>
        <v>#VALUE!</v>
      </c>
      <c r="AG30" s="234" t="e">
        <f t="shared" si="6"/>
        <v>#VALUE!</v>
      </c>
      <c r="AH30" s="234">
        <f t="shared" si="7"/>
        <v>0</v>
      </c>
      <c r="AI30" s="222" t="str">
        <f t="shared" si="8"/>
        <v/>
      </c>
      <c r="AJ30" s="232" t="str">
        <f t="shared" si="9"/>
        <v/>
      </c>
      <c r="AK30" s="237" t="str">
        <f t="shared" si="17"/>
        <v/>
      </c>
      <c r="AL30" s="177"/>
      <c r="AM30" s="367"/>
      <c r="AN30" s="367"/>
    </row>
    <row r="31" spans="1:48" ht="45" customHeight="1" x14ac:dyDescent="0.15">
      <c r="B31" s="7"/>
      <c r="C31" s="7"/>
      <c r="D31" s="7"/>
      <c r="E31" s="90"/>
      <c r="F31" s="90"/>
      <c r="G31" s="90"/>
      <c r="H31" s="90"/>
      <c r="I31" s="7"/>
      <c r="J31" s="90"/>
      <c r="K31" s="90"/>
      <c r="L31" s="90"/>
      <c r="M31" s="90"/>
      <c r="N31" s="7"/>
      <c r="O31" s="7"/>
      <c r="P31" s="44"/>
      <c r="Q31" s="44"/>
      <c r="R31" s="44"/>
      <c r="S31" s="7"/>
      <c r="T31" s="326" t="s">
        <v>79</v>
      </c>
      <c r="U31" s="328"/>
      <c r="V31" s="328"/>
      <c r="W31" s="328"/>
      <c r="X31" s="368" t="str">
        <f>IF(X30-(S30/7)*38.75&lt;0,"0.00",X30-(S30/7)*38.75)</f>
        <v>0.00</v>
      </c>
      <c r="Y31" s="369"/>
      <c r="Z31" s="55"/>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4"/>
      <c r="Q32" s="44"/>
      <c r="R32" s="44"/>
      <c r="S32" s="7"/>
      <c r="T32" s="128"/>
      <c r="U32" s="128"/>
      <c r="V32" s="128"/>
      <c r="W32" s="128"/>
      <c r="X32" s="128"/>
      <c r="Y32" s="7"/>
      <c r="Z32" s="55"/>
      <c r="AA32" s="7"/>
      <c r="AB32" s="7"/>
      <c r="AC32" s="7"/>
      <c r="AD32" s="7"/>
      <c r="AE32" s="7"/>
      <c r="AF32" s="7"/>
      <c r="AG32" s="7"/>
      <c r="AH32" s="7"/>
      <c r="AI32" s="7"/>
      <c r="AJ32" s="7"/>
      <c r="AK32" s="7"/>
      <c r="AL32" s="7"/>
      <c r="AM32" s="3"/>
    </row>
    <row r="33" spans="2:39" s="30" customFormat="1" ht="33.75" customHeight="1" x14ac:dyDescent="0.15">
      <c r="B33" s="162"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74.25" customHeight="1" x14ac:dyDescent="0.15">
      <c r="B34" s="338" t="s">
        <v>55</v>
      </c>
      <c r="C34" s="338"/>
      <c r="D34" s="338"/>
      <c r="E34" s="338"/>
      <c r="F34" s="338"/>
      <c r="G34" s="338"/>
      <c r="H34" s="338"/>
      <c r="I34" s="338"/>
      <c r="J34" s="338"/>
      <c r="K34" s="338"/>
      <c r="L34" s="338"/>
      <c r="M34" s="338"/>
      <c r="N34" s="338"/>
      <c r="O34" s="338"/>
      <c r="P34" s="338"/>
      <c r="Q34" s="338"/>
      <c r="R34" s="338"/>
      <c r="S34" s="338"/>
      <c r="T34" s="338"/>
      <c r="U34" s="338"/>
      <c r="V34" s="338"/>
      <c r="W34" s="338"/>
      <c r="X34" s="338"/>
      <c r="Y34" s="338"/>
      <c r="Z34" s="3"/>
      <c r="AA34" s="26"/>
      <c r="AB34" s="3"/>
      <c r="AC34" s="7"/>
      <c r="AD34" s="7"/>
      <c r="AE34" s="7"/>
      <c r="AF34" s="7"/>
      <c r="AG34" s="7"/>
      <c r="AH34" s="7"/>
      <c r="AI34" s="7"/>
      <c r="AJ34" s="7"/>
      <c r="AK34" s="7"/>
      <c r="AL34" s="7"/>
      <c r="AM34" s="3"/>
    </row>
    <row r="35" spans="2:39" ht="12" customHeight="1" thickBot="1" x14ac:dyDescent="0.2">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x14ac:dyDescent="0.2">
      <c r="B36" s="303" t="s">
        <v>44</v>
      </c>
      <c r="C36" s="304"/>
      <c r="D36" s="304"/>
      <c r="E36" s="304"/>
      <c r="F36" s="304"/>
      <c r="G36" s="304"/>
      <c r="H36" s="304"/>
      <c r="I36" s="304"/>
      <c r="J36" s="304"/>
      <c r="K36" s="304"/>
      <c r="L36" s="304"/>
      <c r="M36" s="305"/>
      <c r="N36" s="303" t="s">
        <v>52</v>
      </c>
      <c r="O36" s="304"/>
      <c r="P36" s="304"/>
      <c r="Q36" s="304"/>
      <c r="R36" s="304"/>
      <c r="S36" s="304"/>
      <c r="T36" s="304"/>
      <c r="U36" s="304"/>
      <c r="V36" s="304"/>
      <c r="W36" s="304"/>
      <c r="X36" s="304"/>
      <c r="Y36" s="305"/>
      <c r="Z36" s="7"/>
      <c r="AA36" s="26"/>
      <c r="AB36" s="3"/>
      <c r="AC36" s="7"/>
      <c r="AD36" s="7"/>
      <c r="AE36" s="7"/>
      <c r="AF36" s="7"/>
      <c r="AG36" s="7"/>
      <c r="AH36" s="7"/>
      <c r="AI36" s="7"/>
      <c r="AJ36" s="7"/>
      <c r="AK36" s="7"/>
      <c r="AL36" s="7"/>
      <c r="AM36" s="3"/>
    </row>
    <row r="37" spans="2:39" ht="20.25" customHeight="1" x14ac:dyDescent="0.15">
      <c r="B37" s="113" t="s">
        <v>9</v>
      </c>
      <c r="C37" s="306" t="s">
        <v>10</v>
      </c>
      <c r="D37" s="307"/>
      <c r="E37" s="306" t="s">
        <v>2</v>
      </c>
      <c r="F37" s="308"/>
      <c r="G37" s="308"/>
      <c r="H37" s="306" t="s">
        <v>3</v>
      </c>
      <c r="I37" s="308"/>
      <c r="J37" s="307"/>
      <c r="K37" s="306" t="s">
        <v>8</v>
      </c>
      <c r="L37" s="308"/>
      <c r="M37" s="336"/>
      <c r="N37" s="113" t="s">
        <v>9</v>
      </c>
      <c r="O37" s="308" t="s">
        <v>10</v>
      </c>
      <c r="P37" s="307"/>
      <c r="Q37" s="306" t="s">
        <v>2</v>
      </c>
      <c r="R37" s="308"/>
      <c r="S37" s="307"/>
      <c r="T37" s="306" t="s">
        <v>3</v>
      </c>
      <c r="U37" s="308"/>
      <c r="V37" s="307"/>
      <c r="W37" s="306" t="s">
        <v>8</v>
      </c>
      <c r="X37" s="308"/>
      <c r="Y37" s="336"/>
    </row>
    <row r="38" spans="2:39" ht="39.950000000000003" customHeight="1" x14ac:dyDescent="0.15">
      <c r="B38" s="120"/>
      <c r="C38" s="294"/>
      <c r="D38" s="295"/>
      <c r="E38" s="140"/>
      <c r="F38" s="114" t="s">
        <v>13</v>
      </c>
      <c r="G38" s="116"/>
      <c r="H38" s="140"/>
      <c r="I38" s="114" t="s">
        <v>13</v>
      </c>
      <c r="J38" s="117"/>
      <c r="K38" s="296"/>
      <c r="L38" s="297"/>
      <c r="M38" s="298"/>
      <c r="N38" s="120"/>
      <c r="O38" s="294"/>
      <c r="P38" s="295"/>
      <c r="Q38" s="140"/>
      <c r="R38" s="114" t="s">
        <v>13</v>
      </c>
      <c r="S38" s="116"/>
      <c r="T38" s="140"/>
      <c r="U38" s="114" t="s">
        <v>13</v>
      </c>
      <c r="V38" s="117"/>
      <c r="W38" s="296"/>
      <c r="X38" s="297"/>
      <c r="Y38" s="298"/>
    </row>
    <row r="39" spans="2:39" ht="39.950000000000003" customHeight="1" x14ac:dyDescent="0.15">
      <c r="B39" s="120"/>
      <c r="C39" s="294"/>
      <c r="D39" s="295"/>
      <c r="E39" s="140"/>
      <c r="F39" s="114" t="s">
        <v>13</v>
      </c>
      <c r="G39" s="116"/>
      <c r="H39" s="140"/>
      <c r="I39" s="114" t="s">
        <v>13</v>
      </c>
      <c r="J39" s="117"/>
      <c r="K39" s="296"/>
      <c r="L39" s="297"/>
      <c r="M39" s="298"/>
      <c r="N39" s="120"/>
      <c r="O39" s="294"/>
      <c r="P39" s="295"/>
      <c r="Q39" s="140"/>
      <c r="R39" s="114" t="s">
        <v>13</v>
      </c>
      <c r="S39" s="116"/>
      <c r="T39" s="140"/>
      <c r="U39" s="114" t="s">
        <v>13</v>
      </c>
      <c r="V39" s="117"/>
      <c r="W39" s="296"/>
      <c r="X39" s="297"/>
      <c r="Y39" s="298"/>
    </row>
    <row r="40" spans="2:39" ht="39.950000000000003" customHeight="1" x14ac:dyDescent="0.15">
      <c r="B40" s="120"/>
      <c r="C40" s="294"/>
      <c r="D40" s="295"/>
      <c r="E40" s="140"/>
      <c r="F40" s="114" t="s">
        <v>13</v>
      </c>
      <c r="G40" s="116"/>
      <c r="H40" s="140"/>
      <c r="I40" s="114" t="s">
        <v>13</v>
      </c>
      <c r="J40" s="117"/>
      <c r="K40" s="296"/>
      <c r="L40" s="297"/>
      <c r="M40" s="298"/>
      <c r="N40" s="120"/>
      <c r="O40" s="294"/>
      <c r="P40" s="295"/>
      <c r="Q40" s="140"/>
      <c r="R40" s="114" t="s">
        <v>13</v>
      </c>
      <c r="S40" s="116"/>
      <c r="T40" s="140"/>
      <c r="U40" s="114" t="s">
        <v>13</v>
      </c>
      <c r="V40" s="117"/>
      <c r="W40" s="296"/>
      <c r="X40" s="297"/>
      <c r="Y40" s="298"/>
    </row>
    <row r="41" spans="2:39" ht="39.950000000000003" customHeight="1" x14ac:dyDescent="0.15">
      <c r="B41" s="120"/>
      <c r="C41" s="294"/>
      <c r="D41" s="295"/>
      <c r="E41" s="140"/>
      <c r="F41" s="114" t="s">
        <v>13</v>
      </c>
      <c r="G41" s="116"/>
      <c r="H41" s="140"/>
      <c r="I41" s="114" t="s">
        <v>13</v>
      </c>
      <c r="J41" s="117"/>
      <c r="K41" s="296"/>
      <c r="L41" s="297"/>
      <c r="M41" s="298"/>
      <c r="N41" s="120"/>
      <c r="O41" s="294"/>
      <c r="P41" s="295"/>
      <c r="Q41" s="140"/>
      <c r="R41" s="114" t="s">
        <v>13</v>
      </c>
      <c r="S41" s="116"/>
      <c r="T41" s="140"/>
      <c r="U41" s="114" t="s">
        <v>13</v>
      </c>
      <c r="V41" s="117"/>
      <c r="W41" s="296"/>
      <c r="X41" s="297"/>
      <c r="Y41" s="298"/>
    </row>
    <row r="42" spans="2:39" ht="39.950000000000003" customHeight="1" thickBot="1" x14ac:dyDescent="0.2">
      <c r="B42" s="123"/>
      <c r="C42" s="299"/>
      <c r="D42" s="300"/>
      <c r="E42" s="141"/>
      <c r="F42" s="124" t="s">
        <v>13</v>
      </c>
      <c r="G42" s="125"/>
      <c r="H42" s="141"/>
      <c r="I42" s="124" t="s">
        <v>13</v>
      </c>
      <c r="J42" s="126"/>
      <c r="K42" s="291"/>
      <c r="L42" s="292"/>
      <c r="M42" s="293"/>
      <c r="N42" s="123"/>
      <c r="O42" s="299"/>
      <c r="P42" s="300"/>
      <c r="Q42" s="157"/>
      <c r="R42" s="124" t="s">
        <v>13</v>
      </c>
      <c r="S42" s="125"/>
      <c r="T42" s="157"/>
      <c r="U42" s="124" t="s">
        <v>13</v>
      </c>
      <c r="V42" s="126"/>
      <c r="W42" s="291"/>
      <c r="X42" s="292"/>
      <c r="Y42" s="293"/>
    </row>
    <row r="43" spans="2:39" ht="24" customHeight="1" x14ac:dyDescent="0.15">
      <c r="B43" s="56"/>
      <c r="C43" s="12"/>
      <c r="D43" s="12"/>
      <c r="E43" s="12"/>
      <c r="F43" s="12"/>
      <c r="G43" s="12"/>
      <c r="H43" s="12"/>
      <c r="I43" s="12"/>
      <c r="J43" s="12"/>
      <c r="K43" s="12"/>
      <c r="L43" s="12"/>
      <c r="M43" s="12"/>
      <c r="N43" s="12"/>
      <c r="O43" s="12"/>
      <c r="P43" s="12"/>
      <c r="Q43" s="158"/>
      <c r="R43" s="12"/>
      <c r="S43" s="12"/>
      <c r="T43" s="158"/>
      <c r="U43" s="12"/>
      <c r="V43" s="12"/>
      <c r="W43" s="12"/>
      <c r="X43" s="12"/>
      <c r="Y43" s="12"/>
      <c r="Z43" s="7"/>
      <c r="AA43" s="7"/>
      <c r="AB43" s="3"/>
      <c r="AC43" s="3"/>
      <c r="AD43" s="3"/>
      <c r="AE43" s="3"/>
      <c r="AF43" s="3"/>
      <c r="AG43" s="3"/>
      <c r="AH43" s="3"/>
      <c r="AI43" s="3"/>
      <c r="AJ43" s="3"/>
      <c r="AK43" s="3"/>
      <c r="AL43" s="3"/>
      <c r="AM43" s="3"/>
    </row>
    <row r="44" spans="2:39" ht="38.25" customHeight="1" x14ac:dyDescent="0.15">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7"/>
      <c r="AA45" s="7"/>
      <c r="AB45" s="3"/>
      <c r="AC45" s="3"/>
      <c r="AD45" s="3"/>
      <c r="AE45" s="3"/>
      <c r="AF45" s="3"/>
      <c r="AG45" s="3"/>
      <c r="AH45" s="3"/>
      <c r="AI45" s="3"/>
      <c r="AJ45" s="3"/>
      <c r="AK45" s="3"/>
      <c r="AL45" s="3"/>
      <c r="AM45" s="3"/>
    </row>
    <row r="46" spans="2:39" ht="18.75" customHeight="1" x14ac:dyDescent="0.15">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D14:D30 P14:P27">
    <cfRule type="expression" dxfId="98" priority="31" stopIfTrue="1">
      <formula>D14="休日"</formula>
    </cfRule>
  </conditionalFormatting>
  <conditionalFormatting sqref="D14:E30 G14:H30 J14:M30">
    <cfRule type="expression" dxfId="97" priority="2" stopIfTrue="1">
      <formula>$D14="休日"</formula>
    </cfRule>
  </conditionalFormatting>
  <conditionalFormatting sqref="E14:E30 Q14:Q27">
    <cfRule type="expression" dxfId="96" priority="15" stopIfTrue="1">
      <formula>D14="休日"</formula>
    </cfRule>
  </conditionalFormatting>
  <conditionalFormatting sqref="G14:G30 S14:S27">
    <cfRule type="expression" dxfId="95" priority="3" stopIfTrue="1">
      <formula>D14="休日"</formula>
    </cfRule>
  </conditionalFormatting>
  <conditionalFormatting sqref="H14:H30 T14:T27">
    <cfRule type="expression" dxfId="94" priority="16" stopIfTrue="1">
      <formula>D14="休日"</formula>
    </cfRule>
  </conditionalFormatting>
  <conditionalFormatting sqref="J14:J30 V14:V27">
    <cfRule type="expression" dxfId="93" priority="10" stopIfTrue="1">
      <formula>D14="休日"</formula>
    </cfRule>
  </conditionalFormatting>
  <conditionalFormatting sqref="K14:K30">
    <cfRule type="expression" dxfId="92" priority="4" stopIfTrue="1">
      <formula>D14="休日"</formula>
    </cfRule>
  </conditionalFormatting>
  <conditionalFormatting sqref="L14:L30">
    <cfRule type="expression" dxfId="91" priority="28" stopIfTrue="1">
      <formula>D14="休日"</formula>
    </cfRule>
  </conditionalFormatting>
  <conditionalFormatting sqref="M14:M30">
    <cfRule type="expression" dxfId="90" priority="7" stopIfTrue="1">
      <formula>D14="休日"</formula>
    </cfRule>
  </conditionalFormatting>
  <conditionalFormatting sqref="N14:N27 B14:B30">
    <cfRule type="expression" dxfId="89" priority="33" stopIfTrue="1">
      <formula>D14="休日"</formula>
    </cfRule>
  </conditionalFormatting>
  <conditionalFormatting sqref="O14:O27 C14:C30">
    <cfRule type="expression" dxfId="88" priority="32" stopIfTrue="1">
      <formula>D14="休日"</formula>
    </cfRule>
  </conditionalFormatting>
  <conditionalFormatting sqref="P14:Q27 S14:T27 V14:Y27">
    <cfRule type="expression" dxfId="87" priority="1" stopIfTrue="1">
      <formula>$P14="休日"</formula>
    </cfRule>
  </conditionalFormatting>
  <conditionalFormatting sqref="Q14:Q27 E14:E30">
    <cfRule type="expression" dxfId="86" priority="22" stopIfTrue="1">
      <formula>E14&lt;=4</formula>
    </cfRule>
    <cfRule type="expression" dxfId="85" priority="25" stopIfTrue="1">
      <formula>E14&gt;=22</formula>
    </cfRule>
  </conditionalFormatting>
  <conditionalFormatting sqref="R14:R27 F14:F30">
    <cfRule type="expression" dxfId="84" priority="9" stopIfTrue="1">
      <formula>D14="休日"</formula>
    </cfRule>
    <cfRule type="expression" dxfId="83" priority="21" stopIfTrue="1">
      <formula>E14&lt;=4</formula>
    </cfRule>
    <cfRule type="expression" dxfId="82" priority="14" stopIfTrue="1">
      <formula>E14=0</formula>
    </cfRule>
    <cfRule type="expression" dxfId="81" priority="30" stopIfTrue="1">
      <formula>E14&gt;=22</formula>
    </cfRule>
  </conditionalFormatting>
  <conditionalFormatting sqref="S14:S27 G14:G30">
    <cfRule type="expression" dxfId="80" priority="20" stopIfTrue="1">
      <formula>E14&lt;=4</formula>
    </cfRule>
    <cfRule type="expression" dxfId="79" priority="24" stopIfTrue="1">
      <formula>E14&gt;=22</formula>
    </cfRule>
    <cfRule type="expression" dxfId="78" priority="13" stopIfTrue="1">
      <formula>E14=0</formula>
    </cfRule>
  </conditionalFormatting>
  <conditionalFormatting sqref="T14:T27 H14:H30">
    <cfRule type="expression" dxfId="77" priority="19" stopIfTrue="1">
      <formula>H14&lt;=4</formula>
    </cfRule>
    <cfRule type="expression" dxfId="76" priority="26" stopIfTrue="1">
      <formula>H14&gt;=22</formula>
    </cfRule>
  </conditionalFormatting>
  <conditionalFormatting sqref="U14:U27 I14:I30">
    <cfRule type="expression" dxfId="75" priority="8" stopIfTrue="1">
      <formula>D14="休日"</formula>
    </cfRule>
    <cfRule type="expression" dxfId="74" priority="18" stopIfTrue="1">
      <formula>H14&lt;=4</formula>
    </cfRule>
    <cfRule type="expression" dxfId="73" priority="29" stopIfTrue="1">
      <formula>H14&gt;=22</formula>
    </cfRule>
    <cfRule type="expression" dxfId="72" priority="12" stopIfTrue="1">
      <formula>H14=0</formula>
    </cfRule>
  </conditionalFormatting>
  <conditionalFormatting sqref="V14:V27 J14:J30">
    <cfRule type="expression" dxfId="71" priority="11" stopIfTrue="1">
      <formula>H14=0</formula>
    </cfRule>
    <cfRule type="expression" dxfId="70" priority="23" stopIfTrue="1">
      <formula>H14&gt;=22</formula>
    </cfRule>
    <cfRule type="expression" dxfId="69" priority="17" stopIfTrue="1">
      <formula>H14&lt;=4</formula>
    </cfRule>
  </conditionalFormatting>
  <conditionalFormatting sqref="W14:W27">
    <cfRule type="expression" dxfId="68" priority="6" stopIfTrue="1">
      <formula>P14="休日"</formula>
    </cfRule>
  </conditionalFormatting>
  <conditionalFormatting sqref="X14:X27">
    <cfRule type="expression" dxfId="67" priority="5" stopIfTrue="1">
      <formula>P14="休日"</formula>
    </cfRule>
  </conditionalFormatting>
  <conditionalFormatting sqref="Y14:Y27">
    <cfRule type="expression" dxfId="66" priority="27" stopIfTrue="1">
      <formula>P14="休日"</formula>
    </cfRule>
  </conditionalFormatting>
  <dataValidations count="16">
    <dataValidation type="list" allowBlank="1" showInputMessage="1" sqref="H14:H30 T14:T27" xr:uid="{00000000-0002-0000-0A00-000000000000}">
      <formula1>"5,6,7,8,9,10,11,12,13,14,15,16,17,18,19,20,21,22"</formula1>
    </dataValidation>
    <dataValidation type="list" allowBlank="1" showInputMessage="1" showErrorMessage="1" sqref="H38:H42" xr:uid="{00000000-0002-0000-0A00-000001000000}">
      <formula1>"22,23,24,1,2,3,4,5"</formula1>
    </dataValidation>
    <dataValidation type="list" allowBlank="1" showInputMessage="1" showErrorMessage="1" sqref="K15:K30 W14:W27" xr:uid="{00000000-0002-0000-0A00-000002000000}">
      <formula1>"0.5,1,1.5,2,2.5,3,3.5,4,4.5,5,5.5,6,6.5,7,7.5,8"</formula1>
    </dataValidation>
    <dataValidation type="list" allowBlank="1" showInputMessage="1" showErrorMessage="1" sqref="K38:M42 W38:Y42" xr:uid="{00000000-0002-0000-0A00-000003000000}">
      <formula1>"授業,入学試験,大学運営業務,その他研究以外の業務"</formula1>
    </dataValidation>
    <dataValidation type="list" allowBlank="1" showInputMessage="1" sqref="K14" xr:uid="{00000000-0002-0000-0A00-000004000000}">
      <formula1>"0.5,1,1.5,2,2.5,3,3.5,4,4.5,5,6,6.5,7,7.5,8"</formula1>
    </dataValidation>
    <dataValidation type="list" allowBlank="1" showInputMessage="1" showErrorMessage="1" sqref="M14:M30 Y14:Y27" xr:uid="{00000000-0002-0000-0A00-000005000000}">
      <formula1>"1日,半日"</formula1>
    </dataValidation>
    <dataValidation type="list" allowBlank="1" showInputMessage="1" sqref="G14:G30 S14:S27 J14:J30 V14:V27" xr:uid="{00000000-0002-0000-0A00-000006000000}">
      <formula1>"00,01,02,03,04,05,06,07,08,09,10,11,12,13,14,15,16,17,18,19,20,21,22,23,24,25,26,27,28,29,30,31,32,33,34,35,36,37,38,39,40,41,42,43,44,45,46,47,48,49,50,51,52,53,54,55,56,57,58,59"</formula1>
    </dataValidation>
    <dataValidation type="list" allowBlank="1" showInputMessage="1" sqref="Q9 E14:E30 Q14:Q16 Q18:Q27" xr:uid="{00000000-0002-0000-0A00-000007000000}">
      <formula1>"5,6,7,8,9,10,11,12,13,14,15,16,17,18,19,20,21"</formula1>
    </dataValidation>
    <dataValidation type="list" allowBlank="1" showInputMessage="1" showErrorMessage="1" sqref="J38:J42 S9:S10 S38:S42 G38:G42 V38:V42" xr:uid="{00000000-0002-0000-0A00-000008000000}">
      <formula1>"00,01,02,03,04,05,06,07,08,09,10,11,12,13,14,15,16,17,18,19,20,21,22,23,24,25,26,27,28,29,30,31,32,33,34,35,36,37,38,39,40,41,42,43,44,45,46,47,48,49,50,51,52,53,54,55,56,57,58,59"</formula1>
    </dataValidation>
    <dataValidation type="list" allowBlank="1" showInputMessage="1" showErrorMessage="1" sqref="B38:B42 N38:N42" xr:uid="{00000000-0002-0000-0A00-000009000000}">
      <formula1>"1,2,3,4,5,6,7,8,9,10,11,12,13,14,15,16,17,18,19,20,21,22,23,24,25,26,27,28,29,30,31"</formula1>
    </dataValidation>
    <dataValidation type="list" allowBlank="1" showInputMessage="1" showErrorMessage="1" sqref="C38:D42 O38:P42" xr:uid="{00000000-0002-0000-0A00-00000A000000}">
      <formula1>"日,月,火,水,木,金,土"</formula1>
    </dataValidation>
    <dataValidation type="list" allowBlank="1" showInputMessage="1" showErrorMessage="1" sqref="L14:L30 X14:X27" xr:uid="{00000000-0002-0000-0A00-00000B000000}">
      <formula1>"○"</formula1>
    </dataValidation>
    <dataValidation type="list" allowBlank="1" showInputMessage="1" showErrorMessage="1" sqref="Q38:Q42 T38:T42" xr:uid="{00000000-0002-0000-0A00-00000C000000}">
      <formula1>"1,2,3,4,5,6,7,8,9,10,11,12,13,14,15,16,17,18,19,20,21,22,23,24"</formula1>
    </dataValidation>
    <dataValidation type="list" allowBlank="1" showInputMessage="1" showErrorMessage="1" sqref="E38:E42" xr:uid="{00000000-0002-0000-0A00-00000D000000}">
      <formula1>"22,23,24,1,2,3,4"</formula1>
    </dataValidation>
    <dataValidation type="list" allowBlank="1" sqref="Q17 Q10" xr:uid="{00000000-0002-0000-0A00-00000E000000}">
      <formula1>"5,6,7,8,9,10,11,12,13,14,15,16,17,18,19,20,21"</formula1>
    </dataValidation>
    <dataValidation type="list" allowBlank="1" showInputMessage="1" sqref="W9:X9" xr:uid="{00000000-0002-0000-0A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V51"/>
  <sheetViews>
    <sheetView view="pageBreakPreview" zoomScale="70" zoomScaleNormal="100" zoomScaleSheetLayoutView="70" workbookViewId="0">
      <selection activeCell="Q9" sqref="Q9"/>
    </sheetView>
  </sheetViews>
  <sheetFormatPr defaultRowHeight="30.75" x14ac:dyDescent="0.1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x14ac:dyDescent="0.2">
      <c r="B1" s="111"/>
      <c r="C1" s="111"/>
      <c r="D1" s="330"/>
      <c r="E1" s="330"/>
      <c r="F1" s="330"/>
      <c r="G1" s="64"/>
      <c r="H1" s="41"/>
      <c r="I1" s="41"/>
      <c r="J1" s="41"/>
      <c r="K1" s="41"/>
      <c r="L1" s="200" t="s">
        <v>48</v>
      </c>
      <c r="M1" s="112"/>
      <c r="N1" s="112"/>
      <c r="O1" s="112"/>
      <c r="P1" s="112"/>
      <c r="Q1" s="112"/>
      <c r="R1" s="63"/>
      <c r="S1" s="63"/>
      <c r="T1" s="3"/>
      <c r="U1" s="3"/>
      <c r="V1" s="354">
        <v>45689</v>
      </c>
      <c r="W1" s="355"/>
      <c r="X1" s="355"/>
      <c r="Y1" s="356"/>
      <c r="Z1" s="3"/>
      <c r="AA1" s="3"/>
      <c r="AB1" s="357"/>
      <c r="AC1" s="357"/>
      <c r="AD1" s="357"/>
      <c r="AE1" s="357"/>
      <c r="AF1" s="357"/>
      <c r="AG1" s="357"/>
      <c r="AH1" s="357"/>
      <c r="AI1" s="357"/>
      <c r="AJ1" s="357"/>
      <c r="AK1" s="357"/>
      <c r="AL1" s="357"/>
      <c r="AM1" s="357"/>
      <c r="AN1" s="357"/>
      <c r="AO1" s="357"/>
      <c r="AP1" s="357"/>
      <c r="AQ1" s="357"/>
      <c r="AR1" s="357"/>
      <c r="AS1" s="357"/>
      <c r="AT1" s="357"/>
      <c r="AU1" s="357"/>
      <c r="AV1" s="357"/>
    </row>
    <row r="2" spans="2:48" ht="9" customHeight="1" x14ac:dyDescent="0.3">
      <c r="B2" s="334"/>
      <c r="C2" s="334"/>
      <c r="D2" s="334"/>
      <c r="E2" s="334"/>
      <c r="F2" s="334"/>
      <c r="G2" s="334"/>
      <c r="H2" s="334"/>
      <c r="I2" s="334"/>
      <c r="J2" s="334"/>
      <c r="K2" s="334"/>
      <c r="L2" s="334"/>
      <c r="M2" s="334"/>
      <c r="N2" s="334"/>
      <c r="O2" s="334"/>
      <c r="P2" s="334"/>
      <c r="Q2" s="334"/>
      <c r="R2" s="334"/>
      <c r="S2" s="334"/>
      <c r="T2" s="334"/>
      <c r="U2" s="334"/>
      <c r="V2" s="334"/>
      <c r="W2" s="144"/>
      <c r="X2" s="144"/>
      <c r="Y2" s="5"/>
      <c r="Z2" s="5"/>
      <c r="AA2" s="5"/>
      <c r="AB2" s="5"/>
      <c r="AC2" s="5"/>
      <c r="AD2" s="6"/>
      <c r="AE2" s="5"/>
      <c r="AF2" s="5"/>
      <c r="AG2" s="5"/>
      <c r="AH2" s="5"/>
      <c r="AI2" s="5"/>
      <c r="AJ2" s="5"/>
      <c r="AK2" s="5"/>
      <c r="AL2" s="5"/>
      <c r="AM2" s="5"/>
    </row>
    <row r="3" spans="2:48" ht="73.5" customHeight="1" x14ac:dyDescent="0.2">
      <c r="B3" s="335" t="s">
        <v>67</v>
      </c>
      <c r="C3" s="335"/>
      <c r="D3" s="335"/>
      <c r="E3" s="335"/>
      <c r="F3" s="335"/>
      <c r="G3" s="335"/>
      <c r="H3" s="335"/>
      <c r="I3" s="335"/>
      <c r="J3" s="335"/>
      <c r="K3" s="335"/>
      <c r="L3" s="335"/>
      <c r="M3" s="335"/>
      <c r="N3" s="335"/>
      <c r="O3" s="335"/>
      <c r="P3" s="335"/>
      <c r="Q3" s="335"/>
      <c r="R3" s="335"/>
      <c r="S3" s="335"/>
      <c r="T3" s="335"/>
      <c r="U3" s="335"/>
      <c r="V3" s="335"/>
      <c r="W3" s="335"/>
      <c r="X3" s="335"/>
      <c r="Y3" s="335"/>
      <c r="Z3" s="3"/>
      <c r="AA3" s="345"/>
      <c r="AB3" s="345"/>
      <c r="AC3" s="345"/>
      <c r="AD3" s="345"/>
      <c r="AE3" s="345"/>
      <c r="AF3" s="345"/>
      <c r="AG3" s="345"/>
      <c r="AH3" s="345"/>
      <c r="AI3" s="345"/>
      <c r="AJ3" s="345"/>
      <c r="AK3" s="345"/>
      <c r="AL3" s="345"/>
      <c r="AM3" s="345"/>
      <c r="AN3" s="345"/>
      <c r="AO3" s="345"/>
      <c r="AP3" s="345"/>
      <c r="AQ3" s="345"/>
      <c r="AR3" s="345"/>
      <c r="AS3" s="345"/>
      <c r="AT3" s="345"/>
      <c r="AU3" s="345"/>
      <c r="AV3" s="345"/>
    </row>
    <row r="4" spans="2:48" ht="29.25" customHeight="1" thickBot="1" x14ac:dyDescent="0.35">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x14ac:dyDescent="0.2">
      <c r="B5" s="201" t="s">
        <v>45</v>
      </c>
      <c r="C5" s="347">
        <f>'2025.1'!C5:J5</f>
        <v>0</v>
      </c>
      <c r="D5" s="348"/>
      <c r="E5" s="348"/>
      <c r="F5" s="348"/>
      <c r="G5" s="348"/>
      <c r="H5" s="348"/>
      <c r="I5" s="348"/>
      <c r="J5" s="349"/>
      <c r="K5" s="183"/>
      <c r="L5" s="202" t="s">
        <v>46</v>
      </c>
      <c r="M5" s="347">
        <f>'2025.1'!M5:Q5</f>
        <v>0</v>
      </c>
      <c r="N5" s="348"/>
      <c r="O5" s="348"/>
      <c r="P5" s="348"/>
      <c r="Q5" s="349"/>
      <c r="R5" s="185"/>
      <c r="S5" s="202" t="s">
        <v>47</v>
      </c>
      <c r="T5" s="347">
        <f>'2025.1'!T5:Y5</f>
        <v>0</v>
      </c>
      <c r="U5" s="348"/>
      <c r="V5" s="348"/>
      <c r="W5" s="348"/>
      <c r="X5" s="348"/>
      <c r="Y5" s="349"/>
      <c r="Z5" s="115"/>
      <c r="AA5" s="350"/>
      <c r="AB5" s="350"/>
      <c r="AC5" s="350"/>
      <c r="AD5" s="350"/>
      <c r="AE5" s="350"/>
      <c r="AF5" s="350"/>
      <c r="AG5" s="350"/>
      <c r="AH5" s="350"/>
      <c r="AI5" s="350"/>
      <c r="AJ5" s="350"/>
      <c r="AK5" s="350"/>
      <c r="AL5" s="350"/>
      <c r="AM5" s="350"/>
      <c r="AN5" s="350"/>
      <c r="AO5" s="350"/>
      <c r="AP5" s="350"/>
      <c r="AQ5" s="350"/>
      <c r="AR5" s="350"/>
      <c r="AS5" s="350"/>
      <c r="AT5" s="350"/>
    </row>
    <row r="6" spans="2:48" ht="22.5" customHeight="1" thickTop="1" x14ac:dyDescent="0.15">
      <c r="B6" s="8"/>
      <c r="C6" s="8"/>
      <c r="D6" s="35"/>
      <c r="E6" s="35"/>
      <c r="F6" s="35"/>
      <c r="G6" s="35"/>
      <c r="H6" s="35"/>
      <c r="I6" s="35"/>
      <c r="J6" s="35"/>
      <c r="K6" s="35"/>
      <c r="L6" s="35"/>
      <c r="M6" s="35"/>
      <c r="N6" s="35"/>
      <c r="O6" s="35"/>
      <c r="P6" s="35"/>
      <c r="T6" s="8"/>
      <c r="U6" s="8"/>
      <c r="V6" s="8"/>
      <c r="W6" s="8"/>
      <c r="X6" s="8"/>
      <c r="Z6" s="50"/>
      <c r="AA6" s="8"/>
      <c r="AB6" s="9"/>
      <c r="AC6" s="9"/>
      <c r="AD6" s="171"/>
      <c r="AE6" s="171"/>
      <c r="AF6" s="9"/>
      <c r="AG6" s="9"/>
      <c r="AH6" s="9"/>
      <c r="AI6" s="9"/>
      <c r="AJ6" s="9"/>
      <c r="AK6" s="9"/>
      <c r="AL6" s="9"/>
      <c r="AM6" s="9"/>
    </row>
    <row r="7" spans="2:48" ht="33" customHeight="1" x14ac:dyDescent="0.15">
      <c r="B7" s="358" t="s">
        <v>63</v>
      </c>
      <c r="C7" s="358"/>
      <c r="D7" s="358"/>
      <c r="E7" s="358"/>
      <c r="F7" s="358"/>
      <c r="G7" s="358"/>
      <c r="H7" s="358"/>
      <c r="I7" s="358"/>
      <c r="J7" s="358"/>
      <c r="K7" s="358"/>
      <c r="L7" s="358"/>
      <c r="M7" s="358"/>
      <c r="N7" s="358"/>
      <c r="O7" s="358"/>
      <c r="P7" s="358"/>
      <c r="Q7" s="358"/>
      <c r="R7" s="358"/>
      <c r="S7" s="358"/>
      <c r="T7" s="358"/>
      <c r="U7" s="358"/>
      <c r="V7" s="358"/>
      <c r="W7" s="358"/>
      <c r="X7" s="358"/>
      <c r="Y7" s="358"/>
      <c r="Z7" s="280"/>
      <c r="AA7" s="57"/>
      <c r="AB7" s="57"/>
      <c r="AC7" s="9"/>
      <c r="AD7" s="171"/>
      <c r="AE7" s="171"/>
      <c r="AF7" s="9"/>
      <c r="AG7" s="9"/>
      <c r="AH7" s="9"/>
      <c r="AI7" s="9"/>
      <c r="AJ7" s="9"/>
      <c r="AK7" s="9"/>
      <c r="AL7" s="9"/>
      <c r="AM7" s="9"/>
    </row>
    <row r="8" spans="2:48" ht="66" customHeight="1" thickBot="1" x14ac:dyDescent="0.2">
      <c r="B8" s="340" t="s">
        <v>83</v>
      </c>
      <c r="C8" s="340"/>
      <c r="D8" s="340"/>
      <c r="E8" s="340"/>
      <c r="F8" s="340"/>
      <c r="G8" s="340"/>
      <c r="H8" s="340"/>
      <c r="I8" s="340"/>
      <c r="J8" s="340"/>
      <c r="K8" s="340"/>
      <c r="L8" s="340"/>
      <c r="M8" s="340"/>
      <c r="N8" s="340"/>
      <c r="O8" s="340"/>
      <c r="P8" s="340"/>
      <c r="Q8" s="340"/>
      <c r="R8" s="340"/>
      <c r="S8" s="340"/>
      <c r="T8" s="340"/>
      <c r="U8" s="340"/>
      <c r="V8" s="340"/>
      <c r="W8" s="340"/>
      <c r="X8" s="340"/>
      <c r="Y8" s="340"/>
      <c r="Z8" s="3"/>
      <c r="AA8" s="8"/>
      <c r="AB8" s="9"/>
      <c r="AC8" s="9"/>
      <c r="AD8" s="171"/>
      <c r="AE8" s="171"/>
      <c r="AF8" s="9"/>
      <c r="AG8" s="9"/>
      <c r="AH8" s="9"/>
      <c r="AI8" s="9"/>
      <c r="AJ8" s="9"/>
      <c r="AK8" s="9"/>
      <c r="AL8" s="9"/>
      <c r="AM8" s="9"/>
    </row>
    <row r="9" spans="2:48" ht="29.25" customHeight="1" thickBot="1" x14ac:dyDescent="0.2">
      <c r="B9" s="302" t="s">
        <v>62</v>
      </c>
      <c r="C9" s="302"/>
      <c r="D9" s="302"/>
      <c r="E9" s="302"/>
      <c r="F9" s="302"/>
      <c r="G9" s="302"/>
      <c r="H9" s="302"/>
      <c r="I9" s="302"/>
      <c r="J9" s="302"/>
      <c r="K9" s="302"/>
      <c r="L9" s="302"/>
      <c r="M9" s="302"/>
      <c r="N9" s="341" t="s">
        <v>2</v>
      </c>
      <c r="O9" s="341"/>
      <c r="P9" s="342"/>
      <c r="Q9" s="121"/>
      <c r="R9" s="74" t="s">
        <v>13</v>
      </c>
      <c r="S9" s="142"/>
      <c r="T9" s="74"/>
      <c r="U9" s="343" t="s">
        <v>68</v>
      </c>
      <c r="V9" s="344"/>
      <c r="W9" s="352"/>
      <c r="X9" s="353"/>
      <c r="Y9" s="244" t="s">
        <v>84</v>
      </c>
      <c r="Z9" s="44"/>
      <c r="AA9" s="8"/>
      <c r="AB9" s="9"/>
      <c r="AC9" s="9"/>
      <c r="AD9" s="171"/>
      <c r="AE9" s="171"/>
      <c r="AF9" s="9"/>
      <c r="AG9" s="9"/>
      <c r="AH9" s="9"/>
      <c r="AI9" s="9"/>
      <c r="AJ9" s="9"/>
      <c r="AK9" s="9"/>
      <c r="AL9" s="9"/>
      <c r="AM9" s="9"/>
    </row>
    <row r="10" spans="2:48" ht="29.25" customHeight="1" thickBot="1" x14ac:dyDescent="0.2">
      <c r="B10" s="302"/>
      <c r="C10" s="302"/>
      <c r="D10" s="302"/>
      <c r="E10" s="302"/>
      <c r="F10" s="302"/>
      <c r="G10" s="302"/>
      <c r="H10" s="302"/>
      <c r="I10" s="302"/>
      <c r="J10" s="302"/>
      <c r="K10" s="302"/>
      <c r="L10" s="302"/>
      <c r="M10" s="302"/>
      <c r="N10" s="341" t="s">
        <v>3</v>
      </c>
      <c r="O10" s="341"/>
      <c r="P10" s="342"/>
      <c r="Q10" s="121"/>
      <c r="R10" s="66" t="s">
        <v>13</v>
      </c>
      <c r="S10" s="122"/>
      <c r="T10" s="75"/>
      <c r="U10" s="65"/>
      <c r="V10" s="65"/>
      <c r="W10" s="65"/>
      <c r="X10" s="65"/>
      <c r="Y10" s="95"/>
      <c r="Z10" s="10"/>
      <c r="AA10" s="58"/>
      <c r="AB10" s="9"/>
      <c r="AC10" s="9"/>
      <c r="AD10" s="226" t="s">
        <v>82</v>
      </c>
      <c r="AE10" s="171"/>
      <c r="AF10" s="9"/>
      <c r="AG10" s="9"/>
      <c r="AH10" s="9"/>
      <c r="AI10" s="9"/>
      <c r="AJ10" s="9"/>
      <c r="AK10" s="9"/>
      <c r="AL10" s="9"/>
      <c r="AM10" s="9"/>
    </row>
    <row r="11" spans="2:48" ht="13.5" customHeight="1" thickBot="1" x14ac:dyDescent="0.2">
      <c r="B11" s="36"/>
      <c r="C11" s="36"/>
      <c r="D11" s="36"/>
      <c r="E11" s="36"/>
      <c r="F11" s="36"/>
      <c r="G11" s="36"/>
      <c r="H11" s="36"/>
      <c r="I11" s="36"/>
      <c r="J11" s="36"/>
      <c r="K11" s="36"/>
      <c r="L11" s="36"/>
      <c r="M11" s="36"/>
      <c r="N11" s="36"/>
      <c r="O11" s="36"/>
      <c r="P11" s="36"/>
      <c r="Q11" s="36"/>
      <c r="R11" s="36"/>
      <c r="S11" s="36"/>
      <c r="T11" s="36"/>
      <c r="U11" s="36"/>
      <c r="V11" s="36"/>
      <c r="W11" s="36"/>
      <c r="X11" s="36"/>
      <c r="Y11" s="36"/>
      <c r="Z11" s="280"/>
      <c r="AA11" s="12"/>
      <c r="AB11" s="12"/>
      <c r="AC11" s="12"/>
      <c r="AD11" s="13"/>
      <c r="AE11" s="14"/>
      <c r="AF11" s="10"/>
      <c r="AG11" s="12"/>
      <c r="AH11" s="12"/>
      <c r="AI11" s="12"/>
      <c r="AJ11" s="12"/>
      <c r="AK11" s="12"/>
      <c r="AL11" s="12"/>
    </row>
    <row r="12" spans="2:48" ht="29.25" customHeight="1" thickBot="1" x14ac:dyDescent="0.2">
      <c r="B12" s="309" t="s">
        <v>4</v>
      </c>
      <c r="C12" s="310"/>
      <c r="D12" s="311"/>
      <c r="E12" s="322" t="s">
        <v>7</v>
      </c>
      <c r="F12" s="323"/>
      <c r="G12" s="323"/>
      <c r="H12" s="323"/>
      <c r="I12" s="323"/>
      <c r="J12" s="323"/>
      <c r="K12" s="323"/>
      <c r="L12" s="324" t="s">
        <v>11</v>
      </c>
      <c r="M12" s="315" t="s">
        <v>49</v>
      </c>
      <c r="N12" s="309" t="s">
        <v>4</v>
      </c>
      <c r="O12" s="310"/>
      <c r="P12" s="310"/>
      <c r="Q12" s="322" t="s">
        <v>7</v>
      </c>
      <c r="R12" s="323"/>
      <c r="S12" s="323"/>
      <c r="T12" s="323"/>
      <c r="U12" s="323"/>
      <c r="V12" s="323"/>
      <c r="W12" s="323"/>
      <c r="X12" s="324" t="s">
        <v>11</v>
      </c>
      <c r="Y12" s="359" t="s">
        <v>49</v>
      </c>
      <c r="Z12" s="3"/>
      <c r="AA12" s="96"/>
      <c r="AB12" s="96"/>
      <c r="AC12" s="96"/>
      <c r="AD12" s="227" t="s">
        <v>81</v>
      </c>
      <c r="AE12" s="96"/>
      <c r="AF12" s="96"/>
      <c r="AG12" s="96"/>
      <c r="AH12" s="96"/>
      <c r="AI12" s="96"/>
      <c r="AJ12" s="96"/>
      <c r="AK12" s="96"/>
      <c r="AL12" s="96"/>
      <c r="AM12" s="96"/>
      <c r="AN12" s="96"/>
      <c r="AO12" s="96"/>
      <c r="AP12" s="96"/>
      <c r="AQ12" s="96"/>
      <c r="AR12" s="96"/>
      <c r="AS12" s="96"/>
      <c r="AT12" s="37"/>
      <c r="AU12" s="37"/>
      <c r="AV12" s="37"/>
    </row>
    <row r="13" spans="2:48" ht="29.25" customHeight="1" thickBot="1" x14ac:dyDescent="0.2">
      <c r="B13" s="312"/>
      <c r="C13" s="313"/>
      <c r="D13" s="314"/>
      <c r="E13" s="317" t="s">
        <v>2</v>
      </c>
      <c r="F13" s="318"/>
      <c r="G13" s="319"/>
      <c r="H13" s="317" t="s">
        <v>3</v>
      </c>
      <c r="I13" s="318"/>
      <c r="J13" s="319"/>
      <c r="K13" s="191" t="s">
        <v>61</v>
      </c>
      <c r="L13" s="325"/>
      <c r="M13" s="316"/>
      <c r="N13" s="312"/>
      <c r="O13" s="313"/>
      <c r="P13" s="313"/>
      <c r="Q13" s="317" t="s">
        <v>0</v>
      </c>
      <c r="R13" s="318"/>
      <c r="S13" s="319"/>
      <c r="T13" s="317" t="s">
        <v>1</v>
      </c>
      <c r="U13" s="318"/>
      <c r="V13" s="319"/>
      <c r="W13" s="192" t="s">
        <v>61</v>
      </c>
      <c r="X13" s="325"/>
      <c r="Y13" s="360"/>
      <c r="AA13" s="97"/>
      <c r="AB13" s="281"/>
      <c r="AC13" s="99"/>
      <c r="AD13" s="110" t="s">
        <v>4</v>
      </c>
      <c r="AE13" s="110" t="s">
        <v>14</v>
      </c>
      <c r="AF13" s="110" t="s">
        <v>15</v>
      </c>
      <c r="AG13" s="110" t="s">
        <v>5</v>
      </c>
      <c r="AH13" s="186" t="s">
        <v>66</v>
      </c>
      <c r="AI13" s="102" t="s">
        <v>53</v>
      </c>
      <c r="AJ13" s="105" t="s">
        <v>65</v>
      </c>
      <c r="AK13" s="184" t="s">
        <v>60</v>
      </c>
      <c r="AL13" s="37"/>
      <c r="AM13" s="110" t="s">
        <v>4</v>
      </c>
      <c r="AN13" s="110" t="s">
        <v>14</v>
      </c>
      <c r="AO13" s="110" t="s">
        <v>15</v>
      </c>
      <c r="AP13" s="110" t="s">
        <v>5</v>
      </c>
      <c r="AQ13" s="186" t="s">
        <v>66</v>
      </c>
      <c r="AR13" s="102" t="s">
        <v>53</v>
      </c>
      <c r="AS13" s="105" t="s">
        <v>65</v>
      </c>
      <c r="AT13" s="184" t="s">
        <v>60</v>
      </c>
      <c r="AU13" s="37"/>
      <c r="AV13" s="37"/>
    </row>
    <row r="14" spans="2:48" ht="45" customHeight="1" x14ac:dyDescent="0.15">
      <c r="B14" s="60">
        <f>V1</f>
        <v>45689</v>
      </c>
      <c r="C14" s="61" t="str">
        <f>TEXT(B14,"aaa")</f>
        <v>土</v>
      </c>
      <c r="D14" s="282" t="str">
        <f>IF(OR(WEEKDAY(B14)=1,WEEKDAY(B14)=7),"休日",IF(ISNA(VLOOKUP(B14,'(事務用)2024年度休日一覧(土日除く)'!A:B,2,FALSE)),"","休日"))</f>
        <v>休日</v>
      </c>
      <c r="E14" s="129" t="str">
        <f>IF(D14="",Q9,"")</f>
        <v/>
      </c>
      <c r="F14" s="68" t="s">
        <v>12</v>
      </c>
      <c r="G14" s="143" t="str">
        <f>IF(D14="",IF(S9="","",S9),"")</f>
        <v/>
      </c>
      <c r="H14" s="133" t="str">
        <f>IF(D14="",Q10,"")</f>
        <v/>
      </c>
      <c r="I14" s="68" t="s">
        <v>13</v>
      </c>
      <c r="J14" s="76" t="str">
        <f>IF(D14="",IF(S10="","",S10),"")</f>
        <v/>
      </c>
      <c r="K14" s="61" t="str">
        <f>IF(D14="",IF(W9="","",W9),"")</f>
        <v/>
      </c>
      <c r="L14" s="148"/>
      <c r="M14" s="145"/>
      <c r="N14" s="62">
        <f>B30+1</f>
        <v>45706</v>
      </c>
      <c r="O14" s="61" t="str">
        <f t="shared" ref="O14:O24" si="0">TEXT(N14,"aaa")</f>
        <v>火</v>
      </c>
      <c r="P14" s="282" t="str">
        <f>IF(OR(WEEKDAY(N14)=1,WEEKDAY(N14)=7),"休日",IF(ISNA(VLOOKUP(N14,'(事務用)2024年度休日一覧(土日除く)'!A:B,2,FALSE)),"","休日"))</f>
        <v/>
      </c>
      <c r="Q14" s="129">
        <f>IF(P14="",Q9,"")</f>
        <v>0</v>
      </c>
      <c r="R14" s="68" t="s">
        <v>12</v>
      </c>
      <c r="S14" s="76" t="str">
        <f>IF(P14="",IF(S9="","",S9),"")</f>
        <v/>
      </c>
      <c r="T14" s="129">
        <f>IF(P14="",Q10,"")</f>
        <v>0</v>
      </c>
      <c r="U14" s="68" t="s">
        <v>12</v>
      </c>
      <c r="V14" s="153" t="str">
        <f>IF(P14="",IF(S10="","",S10),"")</f>
        <v/>
      </c>
      <c r="W14" s="215" t="str">
        <f>IF(P14="",IF(W9="","",W9),"")</f>
        <v/>
      </c>
      <c r="X14" s="174"/>
      <c r="Y14" s="172"/>
      <c r="AA14" s="100"/>
      <c r="AB14" s="100"/>
      <c r="AC14" s="100"/>
      <c r="AD14" s="106" t="s">
        <v>17</v>
      </c>
      <c r="AE14" s="203" t="str">
        <f t="shared" ref="AE14:AE30" si="1">IF(E14="","",TIME(E14,G14, ))</f>
        <v/>
      </c>
      <c r="AF14" s="203" t="str">
        <f t="shared" ref="AF14:AF30" si="2">IF(H14="","",TIME(H14,J14, ))</f>
        <v/>
      </c>
      <c r="AG14" s="228" t="e">
        <f>IFERROR(AF14-AE14+IF(AE14&gt;=AF14,1),"")*24</f>
        <v>#VALUE!</v>
      </c>
      <c r="AH14" s="228">
        <f>IF(K14="",0,K14)</f>
        <v>0</v>
      </c>
      <c r="AI14" s="220" t="str">
        <f>IFERROR(IF(L14="○",7.75,""),"")</f>
        <v/>
      </c>
      <c r="AJ14" s="228" t="str">
        <f>IFERROR(AG14-AH14,"")</f>
        <v/>
      </c>
      <c r="AK14" s="235" t="str">
        <f>IF(M14="1日",0,IF(AJ14="",AI14,AJ14))</f>
        <v/>
      </c>
      <c r="AL14" s="100"/>
      <c r="AM14" s="106" t="s">
        <v>31</v>
      </c>
      <c r="AN14" s="203" t="e">
        <f t="shared" ref="AN14:AN24" si="3">IF(Q14="","",TIME(Q14,S14, ))</f>
        <v>#VALUE!</v>
      </c>
      <c r="AO14" s="203" t="e">
        <f t="shared" ref="AO14:AO24" si="4">IF(T14="","",TIME(T14,V14, ))</f>
        <v>#VALUE!</v>
      </c>
      <c r="AP14" s="238" t="e">
        <f>IFERROR(AO14-AN14+IF(AN14&gt;=AO14,1),"")*24</f>
        <v>#VALUE!</v>
      </c>
      <c r="AQ14" s="238">
        <f>IF(W14="",0,W14)</f>
        <v>0</v>
      </c>
      <c r="AR14" s="220" t="str">
        <f>IFERROR(IF(X14="○",7.75,""),"")</f>
        <v/>
      </c>
      <c r="AS14" s="228" t="str">
        <f>IFERROR(AP14-AQ14,"")</f>
        <v/>
      </c>
      <c r="AT14" s="241" t="str">
        <f>IF(Y14="1日",0,IF(AS14="",AR14,AS14))</f>
        <v/>
      </c>
      <c r="AU14" s="37"/>
      <c r="AV14" s="37"/>
    </row>
    <row r="15" spans="2:48" ht="45" customHeight="1" x14ac:dyDescent="0.15">
      <c r="B15" s="45">
        <f>B14+1</f>
        <v>45690</v>
      </c>
      <c r="C15" s="46" t="str">
        <f t="shared" ref="C15:C30" si="5">TEXT(B15,"aaa")</f>
        <v>日</v>
      </c>
      <c r="D15" s="283" t="str">
        <f>IF(OR(WEEKDAY(B15)=1,WEEKDAY(B15)=7),"休日",IF(ISNA(VLOOKUP(B15,'(事務用)2024年度休日一覧(土日除く)'!A:B,2,FALSE)),"","休日"))</f>
        <v>休日</v>
      </c>
      <c r="E15" s="130" t="str">
        <f>IF(D15="",Q9,"")</f>
        <v/>
      </c>
      <c r="F15" s="69" t="s">
        <v>12</v>
      </c>
      <c r="G15" s="78" t="str">
        <f>IF(D15="",IF(S9="","",S9),"")</f>
        <v/>
      </c>
      <c r="H15" s="130" t="str">
        <f>IF(D15="",Q10,"")</f>
        <v/>
      </c>
      <c r="I15" s="69" t="s">
        <v>13</v>
      </c>
      <c r="J15" s="77" t="str">
        <f>IF(D15="",IF(S10="","",S10),"")</f>
        <v/>
      </c>
      <c r="K15" s="210" t="str">
        <f>IF(D15="",IF(W9="","",W9),"")</f>
        <v/>
      </c>
      <c r="L15" s="149"/>
      <c r="M15" s="146"/>
      <c r="N15" s="45">
        <f>N14+1</f>
        <v>45707</v>
      </c>
      <c r="O15" s="46" t="str">
        <f t="shared" si="0"/>
        <v>水</v>
      </c>
      <c r="P15" s="283" t="str">
        <f>IF(OR(WEEKDAY(N15)=1,WEEKDAY(N15)=7),"休日",IF(ISNA(VLOOKUP(N15,'(事務用)2024年度休日一覧(土日除く)'!A:B,2,FALSE)),"","休日"))</f>
        <v/>
      </c>
      <c r="Q15" s="130">
        <f>IF(P15="",Q9,"")</f>
        <v>0</v>
      </c>
      <c r="R15" s="69" t="s">
        <v>12</v>
      </c>
      <c r="S15" s="84" t="str">
        <f>IF(P15="",IF(S9="","",S9),"")</f>
        <v/>
      </c>
      <c r="T15" s="130">
        <f>IF(P15="",Q10,"")</f>
        <v>0</v>
      </c>
      <c r="U15" s="72" t="s">
        <v>12</v>
      </c>
      <c r="V15" s="154" t="str">
        <f>IF(P15="",IF(S10="","",S10),"")</f>
        <v/>
      </c>
      <c r="W15" s="46" t="str">
        <f>IF(P15="",IF(W9="","",W9),"")</f>
        <v/>
      </c>
      <c r="X15" s="151"/>
      <c r="Y15" s="173"/>
      <c r="AA15" s="96"/>
      <c r="AB15" s="96"/>
      <c r="AC15" s="96"/>
      <c r="AD15" s="107" t="s">
        <v>18</v>
      </c>
      <c r="AE15" s="204" t="str">
        <f t="shared" si="1"/>
        <v/>
      </c>
      <c r="AF15" s="204" t="str">
        <f t="shared" si="2"/>
        <v/>
      </c>
      <c r="AG15" s="229" t="e">
        <f t="shared" ref="AG15:AG30" si="6">IFERROR(AF15-AE15+IF(AE15&gt;=AF15,1),"")*24</f>
        <v>#VALUE!</v>
      </c>
      <c r="AH15" s="229">
        <f t="shared" ref="AH15:AH30" si="7">IF(K15="",0,K15)</f>
        <v>0</v>
      </c>
      <c r="AI15" s="223" t="str">
        <f t="shared" ref="AI15:AI30" si="8">IFERROR(IF(L15="○",7.75,""),"")</f>
        <v/>
      </c>
      <c r="AJ15" s="229" t="str">
        <f t="shared" ref="AJ15:AJ30" si="9">IFERROR(AG15-AH15,"")</f>
        <v/>
      </c>
      <c r="AK15" s="235" t="str">
        <f>IF(M15="1日",0,IF(AJ15="",AI15,AJ15))</f>
        <v/>
      </c>
      <c r="AL15" s="96"/>
      <c r="AM15" s="106" t="s">
        <v>32</v>
      </c>
      <c r="AN15" s="204" t="e">
        <f t="shared" si="3"/>
        <v>#VALUE!</v>
      </c>
      <c r="AO15" s="204" t="e">
        <f t="shared" si="4"/>
        <v>#VALUE!</v>
      </c>
      <c r="AP15" s="239" t="e">
        <f t="shared" ref="AP15:AP24" si="10">IFERROR(AO15-AN15+IF(AN15&gt;=AO15,1),"")*24</f>
        <v>#VALUE!</v>
      </c>
      <c r="AQ15" s="239">
        <f t="shared" ref="AQ15:AQ24" si="11">IF(W15="",0,W15)</f>
        <v>0</v>
      </c>
      <c r="AR15" s="223" t="str">
        <f t="shared" ref="AR15:AR24" si="12">IFERROR(IF(X15="○",7.75,""),"")</f>
        <v/>
      </c>
      <c r="AS15" s="229" t="str">
        <f t="shared" ref="AS15:AS24" si="13">IFERROR(AP15-AQ15,"")</f>
        <v/>
      </c>
      <c r="AT15" s="241" t="str">
        <f t="shared" ref="AT15:AT24" si="14">IF(Y15="1日",0,IF(AS15="",AR15,AS15))</f>
        <v/>
      </c>
      <c r="AU15" s="37"/>
      <c r="AV15" s="37"/>
    </row>
    <row r="16" spans="2:48" ht="45" customHeight="1" x14ac:dyDescent="0.15">
      <c r="B16" s="45">
        <f t="shared" ref="B16:B30" si="15">B15+1</f>
        <v>45691</v>
      </c>
      <c r="C16" s="46" t="str">
        <f t="shared" si="5"/>
        <v>月</v>
      </c>
      <c r="D16" s="283" t="str">
        <f>IF(OR(WEEKDAY(B16)=1,WEEKDAY(B16)=7),"休日",IF(ISNA(VLOOKUP(B16,'(事務用)2024年度休日一覧(土日除く)'!A:B,2,FALSE)),"","休日"))</f>
        <v/>
      </c>
      <c r="E16" s="130">
        <f>IF(D16="",Q9,"")</f>
        <v>0</v>
      </c>
      <c r="F16" s="69" t="s">
        <v>12</v>
      </c>
      <c r="G16" s="83" t="str">
        <f>IF(D16="",IF(S9="","",S9),"")</f>
        <v/>
      </c>
      <c r="H16" s="134">
        <f>IF(D16="",Q10,"")</f>
        <v>0</v>
      </c>
      <c r="I16" s="72" t="s">
        <v>12</v>
      </c>
      <c r="J16" s="77" t="str">
        <f>IF(D16="",IF(S10="","",S10),"")</f>
        <v/>
      </c>
      <c r="K16" s="210" t="str">
        <f>IF(D16="",IF(W9="","",W9),"")</f>
        <v/>
      </c>
      <c r="L16" s="149"/>
      <c r="M16" s="147"/>
      <c r="N16" s="45">
        <f t="shared" ref="N16:N24" si="16">N15+1</f>
        <v>45708</v>
      </c>
      <c r="O16" s="46" t="str">
        <f t="shared" si="0"/>
        <v>木</v>
      </c>
      <c r="P16" s="283" t="str">
        <f>IF(OR(WEEKDAY(N16)=1,WEEKDAY(N16)=7),"休日",IF(ISNA(VLOOKUP(N16,'(事務用)2024年度休日一覧(土日除く)'!A:B,2,FALSE)),"","休日"))</f>
        <v/>
      </c>
      <c r="Q16" s="130">
        <f>IF(P16="",Q9,"")</f>
        <v>0</v>
      </c>
      <c r="R16" s="69" t="s">
        <v>12</v>
      </c>
      <c r="S16" s="84" t="str">
        <f>IF(P16="",IF(S9="","",S9),"")</f>
        <v/>
      </c>
      <c r="T16" s="130">
        <f>IF(P16="",Q10,"")</f>
        <v>0</v>
      </c>
      <c r="U16" s="72" t="s">
        <v>12</v>
      </c>
      <c r="V16" s="154" t="str">
        <f>IF(P16="",IF(S10="","",S10),"")</f>
        <v/>
      </c>
      <c r="W16" s="217" t="str">
        <f>IF(P16="",IF(W9="","",W9),"")</f>
        <v/>
      </c>
      <c r="X16" s="150"/>
      <c r="Y16" s="119"/>
      <c r="Z16" s="51"/>
      <c r="AA16" s="97"/>
      <c r="AB16" s="281"/>
      <c r="AC16" s="99"/>
      <c r="AD16" s="108" t="s">
        <v>19</v>
      </c>
      <c r="AE16" s="205" t="e">
        <f t="shared" si="1"/>
        <v>#VALUE!</v>
      </c>
      <c r="AF16" s="205" t="e">
        <f t="shared" si="2"/>
        <v>#VALUE!</v>
      </c>
      <c r="AG16" s="230" t="e">
        <f t="shared" si="6"/>
        <v>#VALUE!</v>
      </c>
      <c r="AH16" s="230">
        <f t="shared" si="7"/>
        <v>0</v>
      </c>
      <c r="AI16" s="221" t="str">
        <f t="shared" si="8"/>
        <v/>
      </c>
      <c r="AJ16" s="230" t="str">
        <f t="shared" si="9"/>
        <v/>
      </c>
      <c r="AK16" s="236" t="str">
        <f t="shared" ref="AK16:AK30" si="17">IF(M16="1日",0,IF(AJ16="",AI16,AJ16))</f>
        <v/>
      </c>
      <c r="AL16" s="37"/>
      <c r="AM16" s="106" t="s">
        <v>33</v>
      </c>
      <c r="AN16" s="208" t="e">
        <f t="shared" si="3"/>
        <v>#VALUE!</v>
      </c>
      <c r="AO16" s="208" t="e">
        <f t="shared" si="4"/>
        <v>#VALUE!</v>
      </c>
      <c r="AP16" s="240" t="e">
        <f t="shared" si="10"/>
        <v>#VALUE!</v>
      </c>
      <c r="AQ16" s="240">
        <f t="shared" si="11"/>
        <v>0</v>
      </c>
      <c r="AR16" s="225" t="str">
        <f t="shared" si="12"/>
        <v/>
      </c>
      <c r="AS16" s="242" t="str">
        <f t="shared" si="13"/>
        <v/>
      </c>
      <c r="AT16" s="241" t="str">
        <f t="shared" si="14"/>
        <v/>
      </c>
      <c r="AU16" s="37"/>
      <c r="AV16" s="37"/>
    </row>
    <row r="17" spans="1:48" ht="45" customHeight="1" x14ac:dyDescent="0.15">
      <c r="B17" s="45">
        <f t="shared" si="15"/>
        <v>45692</v>
      </c>
      <c r="C17" s="46" t="str">
        <f t="shared" si="5"/>
        <v>火</v>
      </c>
      <c r="D17" s="283" t="str">
        <f>IF(OR(WEEKDAY(B17)=1,WEEKDAY(B17)=7),"休日",IF(ISNA(VLOOKUP(B17,'(事務用)2024年度休日一覧(土日除く)'!A:B,2,FALSE)),"","休日"))</f>
        <v/>
      </c>
      <c r="E17" s="130">
        <f>IF(D17="",Q9,"")</f>
        <v>0</v>
      </c>
      <c r="F17" s="69" t="s">
        <v>12</v>
      </c>
      <c r="G17" s="78" t="str">
        <f>IF(D17="",IF(S9="","",S9),"")</f>
        <v/>
      </c>
      <c r="H17" s="135">
        <f>IF(D17="",Q10,"")</f>
        <v>0</v>
      </c>
      <c r="I17" s="69" t="s">
        <v>12</v>
      </c>
      <c r="J17" s="77" t="str">
        <f>IF(D17="",IF(S10="","",S10),"")</f>
        <v/>
      </c>
      <c r="K17" s="210" t="str">
        <f>IF(D17="",IF(W9="","",W9),"")</f>
        <v/>
      </c>
      <c r="L17" s="149"/>
      <c r="M17" s="74"/>
      <c r="N17" s="45">
        <f t="shared" si="16"/>
        <v>45709</v>
      </c>
      <c r="O17" s="46" t="str">
        <f t="shared" si="0"/>
        <v>金</v>
      </c>
      <c r="P17" s="283" t="str">
        <f>IF(OR(WEEKDAY(N17)=1,WEEKDAY(N17)=7),"休日",IF(ISNA(VLOOKUP(N17,'(事務用)2024年度休日一覧(土日除く)'!A:B,2,FALSE)),"","休日"))</f>
        <v/>
      </c>
      <c r="Q17" s="130">
        <f>IF(P17="",Q9,"")</f>
        <v>0</v>
      </c>
      <c r="R17" s="69" t="s">
        <v>12</v>
      </c>
      <c r="S17" s="84" t="str">
        <f>IF(P17="",IF(S9="","",S9),"")</f>
        <v/>
      </c>
      <c r="T17" s="130">
        <f>IF(P17="",Q10,"")</f>
        <v>0</v>
      </c>
      <c r="U17" s="72" t="s">
        <v>12</v>
      </c>
      <c r="V17" s="154" t="str">
        <f>IF(P17="",IF(S10="","",S10),"")</f>
        <v/>
      </c>
      <c r="W17" s="217" t="str">
        <f>IF(P17="",IF(W9="","",W9),"")</f>
        <v/>
      </c>
      <c r="X17" s="150"/>
      <c r="Y17" s="255"/>
      <c r="Z17" s="52"/>
      <c r="AA17" s="100"/>
      <c r="AB17" s="100"/>
      <c r="AC17" s="100"/>
      <c r="AD17" s="106" t="s">
        <v>16</v>
      </c>
      <c r="AE17" s="203" t="e">
        <f t="shared" si="1"/>
        <v>#VALUE!</v>
      </c>
      <c r="AF17" s="203" t="e">
        <f t="shared" si="2"/>
        <v>#VALUE!</v>
      </c>
      <c r="AG17" s="228" t="e">
        <f t="shared" si="6"/>
        <v>#VALUE!</v>
      </c>
      <c r="AH17" s="228">
        <f t="shared" si="7"/>
        <v>0</v>
      </c>
      <c r="AI17" s="220" t="str">
        <f t="shared" si="8"/>
        <v/>
      </c>
      <c r="AJ17" s="228" t="str">
        <f t="shared" si="9"/>
        <v/>
      </c>
      <c r="AK17" s="235" t="str">
        <f t="shared" si="17"/>
        <v/>
      </c>
      <c r="AL17" s="100"/>
      <c r="AM17" s="106" t="s">
        <v>34</v>
      </c>
      <c r="AN17" s="203" t="e">
        <f t="shared" si="3"/>
        <v>#VALUE!</v>
      </c>
      <c r="AO17" s="203" t="e">
        <f t="shared" si="4"/>
        <v>#VALUE!</v>
      </c>
      <c r="AP17" s="238" t="e">
        <f t="shared" si="10"/>
        <v>#VALUE!</v>
      </c>
      <c r="AQ17" s="238">
        <f t="shared" si="11"/>
        <v>0</v>
      </c>
      <c r="AR17" s="220" t="str">
        <f t="shared" si="12"/>
        <v/>
      </c>
      <c r="AS17" s="228" t="str">
        <f t="shared" si="13"/>
        <v/>
      </c>
      <c r="AT17" s="241" t="str">
        <f t="shared" si="14"/>
        <v/>
      </c>
      <c r="AU17" s="37"/>
      <c r="AV17" s="37"/>
    </row>
    <row r="18" spans="1:48" ht="45" customHeight="1" x14ac:dyDescent="0.15">
      <c r="B18" s="45">
        <f t="shared" si="15"/>
        <v>45693</v>
      </c>
      <c r="C18" s="46" t="str">
        <f t="shared" si="5"/>
        <v>水</v>
      </c>
      <c r="D18" s="283" t="str">
        <f>IF(OR(WEEKDAY(B18)=1,WEEKDAY(B18)=7),"休日",IF(ISNA(VLOOKUP(B18,'(事務用)2024年度休日一覧(土日除く)'!A:B,2,FALSE)),"","休日"))</f>
        <v/>
      </c>
      <c r="E18" s="130">
        <f>IF(D18="",Q9,"")</f>
        <v>0</v>
      </c>
      <c r="F18" s="69" t="s">
        <v>12</v>
      </c>
      <c r="G18" s="83" t="str">
        <f>IF(D18="",IF(S9="","",S9),"")</f>
        <v/>
      </c>
      <c r="H18" s="130">
        <f>IF(D18="",Q10,"")</f>
        <v>0</v>
      </c>
      <c r="I18" s="69" t="s">
        <v>12</v>
      </c>
      <c r="J18" s="78" t="str">
        <f>IF(D18="",IF(S10="","",S10),"")</f>
        <v/>
      </c>
      <c r="K18" s="210" t="str">
        <f>IF(D18="",IF(W9="","",W9),"")</f>
        <v/>
      </c>
      <c r="L18" s="149"/>
      <c r="M18" s="146"/>
      <c r="N18" s="45">
        <f t="shared" si="16"/>
        <v>45710</v>
      </c>
      <c r="O18" s="46" t="str">
        <f t="shared" si="0"/>
        <v>土</v>
      </c>
      <c r="P18" s="283" t="str">
        <f>IF(OR(WEEKDAY(N18)=1,WEEKDAY(N18)=7),"休日",IF(ISNA(VLOOKUP(N18,'(事務用)2024年度休日一覧(土日除く)'!A:B,2,FALSE)),"","休日"))</f>
        <v>休日</v>
      </c>
      <c r="Q18" s="130" t="str">
        <f>IF(P18="",Q9,"")</f>
        <v/>
      </c>
      <c r="R18" s="69" t="s">
        <v>12</v>
      </c>
      <c r="S18" s="84" t="str">
        <f>IF(P18="",IF(S9="","",S9),"")</f>
        <v/>
      </c>
      <c r="T18" s="130" t="str">
        <f>IF(P18="",Q10,"")</f>
        <v/>
      </c>
      <c r="U18" s="72" t="s">
        <v>12</v>
      </c>
      <c r="V18" s="154" t="str">
        <f>IF(P18="",IF(S10="","",S10),"")</f>
        <v/>
      </c>
      <c r="W18" s="46" t="str">
        <f>IF(P18="",IF(W9="","",W9),"")</f>
        <v/>
      </c>
      <c r="X18" s="151"/>
      <c r="Y18" s="119"/>
      <c r="Z18" s="52"/>
      <c r="AA18" s="97"/>
      <c r="AB18" s="281"/>
      <c r="AC18" s="99"/>
      <c r="AD18" s="109" t="s">
        <v>20</v>
      </c>
      <c r="AE18" s="205" t="e">
        <f t="shared" si="1"/>
        <v>#VALUE!</v>
      </c>
      <c r="AF18" s="205" t="e">
        <f t="shared" si="2"/>
        <v>#VALUE!</v>
      </c>
      <c r="AG18" s="230" t="e">
        <f t="shared" si="6"/>
        <v>#VALUE!</v>
      </c>
      <c r="AH18" s="230">
        <f t="shared" si="7"/>
        <v>0</v>
      </c>
      <c r="AI18" s="221" t="str">
        <f t="shared" si="8"/>
        <v/>
      </c>
      <c r="AJ18" s="230" t="str">
        <f t="shared" si="9"/>
        <v/>
      </c>
      <c r="AK18" s="236" t="str">
        <f t="shared" si="17"/>
        <v/>
      </c>
      <c r="AL18" s="37"/>
      <c r="AM18" s="106" t="s">
        <v>35</v>
      </c>
      <c r="AN18" s="208" t="str">
        <f t="shared" si="3"/>
        <v/>
      </c>
      <c r="AO18" s="208" t="str">
        <f t="shared" si="4"/>
        <v/>
      </c>
      <c r="AP18" s="240" t="e">
        <f t="shared" si="10"/>
        <v>#VALUE!</v>
      </c>
      <c r="AQ18" s="240">
        <f t="shared" si="11"/>
        <v>0</v>
      </c>
      <c r="AR18" s="225" t="str">
        <f t="shared" si="12"/>
        <v/>
      </c>
      <c r="AS18" s="242" t="str">
        <f t="shared" si="13"/>
        <v/>
      </c>
      <c r="AT18" s="241" t="str">
        <f t="shared" si="14"/>
        <v/>
      </c>
      <c r="AU18" s="37"/>
      <c r="AV18" s="37"/>
    </row>
    <row r="19" spans="1:48" ht="45" customHeight="1" x14ac:dyDescent="0.15">
      <c r="B19" s="45">
        <f t="shared" si="15"/>
        <v>45694</v>
      </c>
      <c r="C19" s="46" t="str">
        <f t="shared" si="5"/>
        <v>木</v>
      </c>
      <c r="D19" s="283" t="str">
        <f>IF(OR(WEEKDAY(B19)=1,WEEKDAY(B19)=7),"休日",IF(ISNA(VLOOKUP(B19,'(事務用)2024年度休日一覧(土日除く)'!A:B,2,FALSE)),"","休日"))</f>
        <v/>
      </c>
      <c r="E19" s="130">
        <f>IF(D19="",Q9,"")</f>
        <v>0</v>
      </c>
      <c r="F19" s="69" t="s">
        <v>12</v>
      </c>
      <c r="G19" s="77" t="str">
        <f>IF(D19="",IF(S9="","",S9),"")</f>
        <v/>
      </c>
      <c r="H19" s="134">
        <f>IF(D19="",Q10,"")</f>
        <v>0</v>
      </c>
      <c r="I19" s="69" t="s">
        <v>12</v>
      </c>
      <c r="J19" s="78" t="str">
        <f>IF(D19="",IF(S10="","",S10),"")</f>
        <v/>
      </c>
      <c r="K19" s="210" t="str">
        <f>IF(D19="",IF(W9="","",W9),"")</f>
        <v/>
      </c>
      <c r="L19" s="149"/>
      <c r="M19" s="146"/>
      <c r="N19" s="45">
        <f t="shared" si="16"/>
        <v>45711</v>
      </c>
      <c r="O19" s="46" t="str">
        <f t="shared" si="0"/>
        <v>日</v>
      </c>
      <c r="P19" s="283" t="str">
        <f>IF(OR(WEEKDAY(N19)=1,WEEKDAY(N19)=7),"休日",IF(ISNA(VLOOKUP(N19,'(事務用)2024年度休日一覧(土日除く)'!A:B,2,FALSE)),"","休日"))</f>
        <v>休日</v>
      </c>
      <c r="Q19" s="130" t="str">
        <f>IF(P19="",Q9,"")</f>
        <v/>
      </c>
      <c r="R19" s="69" t="s">
        <v>12</v>
      </c>
      <c r="S19" s="84" t="str">
        <f>IF(P19="",IF(S9="","",S9),"")</f>
        <v/>
      </c>
      <c r="T19" s="130" t="str">
        <f>IF(P19="",Q10,"")</f>
        <v/>
      </c>
      <c r="U19" s="72" t="s">
        <v>12</v>
      </c>
      <c r="V19" s="154" t="str">
        <f>IF(P19="",IF(S10="","",S10),"")</f>
        <v/>
      </c>
      <c r="W19" s="213" t="str">
        <f>IF(P19="",IF(W9="","",W9),"")</f>
        <v/>
      </c>
      <c r="X19" s="149"/>
      <c r="Y19" s="119"/>
      <c r="Z19" s="52"/>
      <c r="AA19" s="105"/>
      <c r="AB19" s="105"/>
      <c r="AC19" s="105"/>
      <c r="AD19" s="109" t="s">
        <v>21</v>
      </c>
      <c r="AE19" s="206" t="e">
        <f t="shared" si="1"/>
        <v>#VALUE!</v>
      </c>
      <c r="AF19" s="206" t="e">
        <f t="shared" si="2"/>
        <v>#VALUE!</v>
      </c>
      <c r="AG19" s="231" t="e">
        <f t="shared" si="6"/>
        <v>#VALUE!</v>
      </c>
      <c r="AH19" s="231">
        <f t="shared" si="7"/>
        <v>0</v>
      </c>
      <c r="AI19" s="224" t="str">
        <f t="shared" si="8"/>
        <v/>
      </c>
      <c r="AJ19" s="231" t="str">
        <f t="shared" si="9"/>
        <v/>
      </c>
      <c r="AK19" s="235" t="str">
        <f>IF(M19="1日",0,IF(AJ19="",AI19,AJ19))</f>
        <v/>
      </c>
      <c r="AL19" s="105"/>
      <c r="AM19" s="106" t="s">
        <v>36</v>
      </c>
      <c r="AN19" s="206" t="str">
        <f t="shared" si="3"/>
        <v/>
      </c>
      <c r="AO19" s="208" t="str">
        <f t="shared" si="4"/>
        <v/>
      </c>
      <c r="AP19" s="240" t="e">
        <f t="shared" si="10"/>
        <v>#VALUE!</v>
      </c>
      <c r="AQ19" s="240">
        <f t="shared" si="11"/>
        <v>0</v>
      </c>
      <c r="AR19" s="225" t="str">
        <f t="shared" si="12"/>
        <v/>
      </c>
      <c r="AS19" s="242" t="str">
        <f t="shared" si="13"/>
        <v/>
      </c>
      <c r="AT19" s="241" t="str">
        <f t="shared" si="14"/>
        <v/>
      </c>
      <c r="AU19" s="37"/>
      <c r="AV19" s="37"/>
    </row>
    <row r="20" spans="1:48" ht="45" customHeight="1" x14ac:dyDescent="0.15">
      <c r="B20" s="45">
        <f t="shared" si="15"/>
        <v>45695</v>
      </c>
      <c r="C20" s="46" t="str">
        <f t="shared" si="5"/>
        <v>金</v>
      </c>
      <c r="D20" s="283" t="str">
        <f>IF(OR(WEEKDAY(B20)=1,WEEKDAY(B20)=7),"休日",IF(ISNA(VLOOKUP(B20,'(事務用)2024年度休日一覧(土日除く)'!A:B,2,FALSE)),"","休日"))</f>
        <v/>
      </c>
      <c r="E20" s="130">
        <f>IF(D20="",Q9,"")</f>
        <v>0</v>
      </c>
      <c r="F20" s="69" t="s">
        <v>12</v>
      </c>
      <c r="G20" s="77" t="str">
        <f>IF(D20="",IF(S9="","",S9),"")</f>
        <v/>
      </c>
      <c r="H20" s="135">
        <f>IF(D20="",Q10,"")</f>
        <v>0</v>
      </c>
      <c r="I20" s="69" t="s">
        <v>12</v>
      </c>
      <c r="J20" s="78" t="str">
        <f>IF(D20="",IF(S10="","",S10),"")</f>
        <v/>
      </c>
      <c r="K20" s="210" t="str">
        <f>IF(D20="",IF(W9="","",W9),"")</f>
        <v/>
      </c>
      <c r="L20" s="149"/>
      <c r="M20" s="147"/>
      <c r="N20" s="45">
        <f t="shared" si="16"/>
        <v>45712</v>
      </c>
      <c r="O20" s="46" t="str">
        <f t="shared" si="0"/>
        <v>月</v>
      </c>
      <c r="P20" s="283" t="str">
        <f>IF(OR(WEEKDAY(N20)=1,WEEKDAY(N20)=7),"休日",IF(ISNA(VLOOKUP(N20,'(事務用)2024年度休日一覧(土日除く)'!A:B,2,FALSE)),"","休日"))</f>
        <v>休日</v>
      </c>
      <c r="Q20" s="130" t="str">
        <f>IF(P20="",Q9,"")</f>
        <v/>
      </c>
      <c r="R20" s="69" t="s">
        <v>12</v>
      </c>
      <c r="S20" s="84" t="str">
        <f>IF(P20="",IF(S9="","",S9),"")</f>
        <v/>
      </c>
      <c r="T20" s="130" t="str">
        <f>IF(P20="",Q10,"")</f>
        <v/>
      </c>
      <c r="U20" s="72" t="s">
        <v>12</v>
      </c>
      <c r="V20" s="154" t="str">
        <f>IF(P20="",IF(S10="","",S10),"")</f>
        <v/>
      </c>
      <c r="W20" s="46" t="str">
        <f>IF(P20="",IF(W9="","",W9),"")</f>
        <v/>
      </c>
      <c r="X20" s="150"/>
      <c r="Y20" s="119"/>
      <c r="Z20" s="52"/>
      <c r="AA20" s="105"/>
      <c r="AB20" s="105"/>
      <c r="AC20" s="105"/>
      <c r="AD20" s="109" t="s">
        <v>22</v>
      </c>
      <c r="AE20" s="206" t="e">
        <f t="shared" si="1"/>
        <v>#VALUE!</v>
      </c>
      <c r="AF20" s="206" t="e">
        <f t="shared" si="2"/>
        <v>#VALUE!</v>
      </c>
      <c r="AG20" s="231" t="e">
        <f t="shared" si="6"/>
        <v>#VALUE!</v>
      </c>
      <c r="AH20" s="231">
        <f t="shared" si="7"/>
        <v>0</v>
      </c>
      <c r="AI20" s="224" t="str">
        <f t="shared" si="8"/>
        <v/>
      </c>
      <c r="AJ20" s="231" t="str">
        <f t="shared" si="9"/>
        <v/>
      </c>
      <c r="AK20" s="235" t="str">
        <f t="shared" si="17"/>
        <v/>
      </c>
      <c r="AL20" s="105"/>
      <c r="AM20" s="106" t="s">
        <v>37</v>
      </c>
      <c r="AN20" s="206" t="str">
        <f t="shared" si="3"/>
        <v/>
      </c>
      <c r="AO20" s="208" t="str">
        <f t="shared" si="4"/>
        <v/>
      </c>
      <c r="AP20" s="240" t="e">
        <f t="shared" si="10"/>
        <v>#VALUE!</v>
      </c>
      <c r="AQ20" s="240">
        <f t="shared" si="11"/>
        <v>0</v>
      </c>
      <c r="AR20" s="225" t="str">
        <f t="shared" si="12"/>
        <v/>
      </c>
      <c r="AS20" s="242" t="str">
        <f t="shared" si="13"/>
        <v/>
      </c>
      <c r="AT20" s="241" t="str">
        <f t="shared" si="14"/>
        <v/>
      </c>
      <c r="AU20" s="37"/>
      <c r="AV20" s="37"/>
    </row>
    <row r="21" spans="1:48" ht="45" customHeight="1" x14ac:dyDescent="0.15">
      <c r="B21" s="45">
        <f t="shared" si="15"/>
        <v>45696</v>
      </c>
      <c r="C21" s="46" t="str">
        <f t="shared" si="5"/>
        <v>土</v>
      </c>
      <c r="D21" s="283" t="str">
        <f>IF(OR(WEEKDAY(B21)=1,WEEKDAY(B21)=7),"休日",IF(ISNA(VLOOKUP(B21,'(事務用)2024年度休日一覧(土日除く)'!A:B,2,FALSE)),"","休日"))</f>
        <v>休日</v>
      </c>
      <c r="E21" s="130" t="str">
        <f>IF(D21="",Q9,"")</f>
        <v/>
      </c>
      <c r="F21" s="69" t="s">
        <v>12</v>
      </c>
      <c r="G21" s="78" t="str">
        <f>IF(D21="",IF(S9="","",S9),"")</f>
        <v/>
      </c>
      <c r="H21" s="130" t="str">
        <f>IF(D21="",Q10,"")</f>
        <v/>
      </c>
      <c r="I21" s="69" t="s">
        <v>12</v>
      </c>
      <c r="J21" s="78" t="str">
        <f>IF(D21="",IF(S10="","",S10),"")</f>
        <v/>
      </c>
      <c r="K21" s="212" t="str">
        <f>IF(D21="",IF(W9="","",W9),"")</f>
        <v/>
      </c>
      <c r="L21" s="150"/>
      <c r="M21" s="147"/>
      <c r="N21" s="45">
        <f t="shared" si="16"/>
        <v>45713</v>
      </c>
      <c r="O21" s="46" t="str">
        <f t="shared" si="0"/>
        <v>火</v>
      </c>
      <c r="P21" s="283" t="str">
        <f>IF(OR(WEEKDAY(N21)=1,WEEKDAY(N21)=7),"休日",IF(ISNA(VLOOKUP(N21,'(事務用)2024年度休日一覧(土日除く)'!A:B,2,FALSE)),"","休日"))</f>
        <v/>
      </c>
      <c r="Q21" s="130">
        <f>IF(P21="",Q9,"")</f>
        <v>0</v>
      </c>
      <c r="R21" s="69" t="s">
        <v>12</v>
      </c>
      <c r="S21" s="84" t="str">
        <f>IF(P21="",IF(S9="","",S9),"")</f>
        <v/>
      </c>
      <c r="T21" s="130">
        <f>IF(P21="",Q10,"")</f>
        <v>0</v>
      </c>
      <c r="U21" s="72" t="s">
        <v>12</v>
      </c>
      <c r="V21" s="154" t="str">
        <f>IF(P21="",IF(S10="","",S10),"")</f>
        <v/>
      </c>
      <c r="W21" s="217" t="str">
        <f>IF(P21="",IF(W9="","",W9),"")</f>
        <v/>
      </c>
      <c r="X21" s="175"/>
      <c r="Y21" s="119"/>
      <c r="Z21" s="52"/>
      <c r="AA21" s="101"/>
      <c r="AB21" s="101"/>
      <c r="AC21" s="101"/>
      <c r="AD21" s="109" t="s">
        <v>23</v>
      </c>
      <c r="AE21" s="205" t="str">
        <f t="shared" si="1"/>
        <v/>
      </c>
      <c r="AF21" s="205" t="str">
        <f t="shared" si="2"/>
        <v/>
      </c>
      <c r="AG21" s="230" t="e">
        <f t="shared" si="6"/>
        <v>#VALUE!</v>
      </c>
      <c r="AH21" s="230">
        <f t="shared" si="7"/>
        <v>0</v>
      </c>
      <c r="AI21" s="221" t="str">
        <f t="shared" si="8"/>
        <v/>
      </c>
      <c r="AJ21" s="230" t="str">
        <f t="shared" si="9"/>
        <v/>
      </c>
      <c r="AK21" s="236" t="str">
        <f t="shared" si="17"/>
        <v/>
      </c>
      <c r="AL21" s="101"/>
      <c r="AM21" s="106" t="s">
        <v>38</v>
      </c>
      <c r="AN21" s="208" t="e">
        <f t="shared" si="3"/>
        <v>#VALUE!</v>
      </c>
      <c r="AO21" s="208" t="e">
        <f t="shared" si="4"/>
        <v>#VALUE!</v>
      </c>
      <c r="AP21" s="240" t="e">
        <f t="shared" si="10"/>
        <v>#VALUE!</v>
      </c>
      <c r="AQ21" s="240">
        <f t="shared" si="11"/>
        <v>0</v>
      </c>
      <c r="AR21" s="225" t="str">
        <f t="shared" si="12"/>
        <v/>
      </c>
      <c r="AS21" s="242" t="str">
        <f t="shared" si="13"/>
        <v/>
      </c>
      <c r="AT21" s="241" t="str">
        <f t="shared" si="14"/>
        <v/>
      </c>
      <c r="AU21" s="37"/>
      <c r="AV21" s="37"/>
    </row>
    <row r="22" spans="1:48" ht="45" customHeight="1" x14ac:dyDescent="0.15">
      <c r="B22" s="45">
        <f t="shared" si="15"/>
        <v>45697</v>
      </c>
      <c r="C22" s="46" t="str">
        <f t="shared" si="5"/>
        <v>日</v>
      </c>
      <c r="D22" s="283" t="str">
        <f>IF(OR(WEEKDAY(B22)=1,WEEKDAY(B22)=7),"休日",IF(ISNA(VLOOKUP(B22,'(事務用)2024年度休日一覧(土日除く)'!A:B,2,FALSE)),"","休日"))</f>
        <v>休日</v>
      </c>
      <c r="E22" s="130" t="str">
        <f>IF(D22="",Q9,"")</f>
        <v/>
      </c>
      <c r="F22" s="69" t="s">
        <v>12</v>
      </c>
      <c r="G22" s="83" t="str">
        <f>IF(D22="",IF(S9="","",S9),"")</f>
        <v/>
      </c>
      <c r="H22" s="130" t="str">
        <f>IF(D22="",Q10,"")</f>
        <v/>
      </c>
      <c r="I22" s="69" t="s">
        <v>12</v>
      </c>
      <c r="J22" s="80" t="str">
        <f>IF(D22="",IF(S10="","",S10),"")</f>
        <v/>
      </c>
      <c r="K22" s="213" t="str">
        <f>IF(D22="",IF(W9="","",W9),"")</f>
        <v/>
      </c>
      <c r="L22" s="151"/>
      <c r="M22" s="147"/>
      <c r="N22" s="45">
        <f t="shared" si="16"/>
        <v>45714</v>
      </c>
      <c r="O22" s="46" t="str">
        <f t="shared" si="0"/>
        <v>水</v>
      </c>
      <c r="P22" s="283" t="str">
        <f>IF(OR(WEEKDAY(N22)=1,WEEKDAY(N22)=7),"休日",IF(ISNA(VLOOKUP(N22,'(事務用)2024年度休日一覧(土日除く)'!A:B,2,FALSE)),"","休日"))</f>
        <v/>
      </c>
      <c r="Q22" s="130">
        <f>IF(P22="",Q9,"")</f>
        <v>0</v>
      </c>
      <c r="R22" s="69" t="s">
        <v>12</v>
      </c>
      <c r="S22" s="84" t="str">
        <f>IF(P22="",IF(S9="","",S9),"")</f>
        <v/>
      </c>
      <c r="T22" s="130">
        <f>IF(P22="",Q10,"")</f>
        <v>0</v>
      </c>
      <c r="U22" s="72" t="s">
        <v>12</v>
      </c>
      <c r="V22" s="154" t="str">
        <f>IF(P22="",IF(S10="","",S10),"")</f>
        <v/>
      </c>
      <c r="W22" s="217" t="str">
        <f>IF(P22="",IF(W9="","",W9),"")</f>
        <v/>
      </c>
      <c r="X22" s="150"/>
      <c r="Y22" s="119"/>
      <c r="Z22" s="52"/>
      <c r="AA22" s="102"/>
      <c r="AB22" s="102"/>
      <c r="AC22" s="104"/>
      <c r="AD22" s="109" t="s">
        <v>24</v>
      </c>
      <c r="AE22" s="207" t="str">
        <f t="shared" si="1"/>
        <v/>
      </c>
      <c r="AF22" s="207" t="str">
        <f t="shared" si="2"/>
        <v/>
      </c>
      <c r="AG22" s="232" t="e">
        <f t="shared" si="6"/>
        <v>#VALUE!</v>
      </c>
      <c r="AH22" s="232">
        <f t="shared" si="7"/>
        <v>0</v>
      </c>
      <c r="AI22" s="222" t="str">
        <f t="shared" si="8"/>
        <v/>
      </c>
      <c r="AJ22" s="232" t="str">
        <f t="shared" si="9"/>
        <v/>
      </c>
      <c r="AK22" s="236" t="str">
        <f t="shared" si="17"/>
        <v/>
      </c>
      <c r="AL22" s="37"/>
      <c r="AM22" s="106" t="s">
        <v>39</v>
      </c>
      <c r="AN22" s="208" t="e">
        <f t="shared" si="3"/>
        <v>#VALUE!</v>
      </c>
      <c r="AO22" s="208" t="e">
        <f t="shared" si="4"/>
        <v>#VALUE!</v>
      </c>
      <c r="AP22" s="240" t="e">
        <f t="shared" si="10"/>
        <v>#VALUE!</v>
      </c>
      <c r="AQ22" s="240">
        <f t="shared" si="11"/>
        <v>0</v>
      </c>
      <c r="AR22" s="225" t="str">
        <f t="shared" si="12"/>
        <v/>
      </c>
      <c r="AS22" s="242" t="str">
        <f t="shared" si="13"/>
        <v/>
      </c>
      <c r="AT22" s="241" t="str">
        <f t="shared" si="14"/>
        <v/>
      </c>
      <c r="AU22" s="37"/>
      <c r="AV22" s="37"/>
    </row>
    <row r="23" spans="1:48" ht="45" customHeight="1" x14ac:dyDescent="0.15">
      <c r="B23" s="45">
        <f t="shared" si="15"/>
        <v>45698</v>
      </c>
      <c r="C23" s="46" t="str">
        <f t="shared" si="5"/>
        <v>月</v>
      </c>
      <c r="D23" s="283" t="str">
        <f>IF(OR(WEEKDAY(B23)=1,WEEKDAY(B23)=7),"休日",IF(ISNA(VLOOKUP(B23,'(事務用)2024年度休日一覧(土日除く)'!A:B,2,FALSE)),"","休日"))</f>
        <v/>
      </c>
      <c r="E23" s="130">
        <f>IF(D23="",Q9,"")</f>
        <v>0</v>
      </c>
      <c r="F23" s="69" t="s">
        <v>12</v>
      </c>
      <c r="G23" s="78" t="str">
        <f>IF(D23="",IF(S9="","",S9),"")</f>
        <v/>
      </c>
      <c r="H23" s="130">
        <f>IF(D23="",Q10,"")</f>
        <v>0</v>
      </c>
      <c r="I23" s="69" t="s">
        <v>12</v>
      </c>
      <c r="J23" s="77" t="str">
        <f>IF(D23="",IF(S10="","",S10),"")</f>
        <v/>
      </c>
      <c r="K23" s="210" t="str">
        <f>IF(D23="",IF(W9="","",W9),"")</f>
        <v/>
      </c>
      <c r="L23" s="150"/>
      <c r="M23" s="74"/>
      <c r="N23" s="45">
        <f t="shared" si="16"/>
        <v>45715</v>
      </c>
      <c r="O23" s="46" t="str">
        <f t="shared" si="0"/>
        <v>木</v>
      </c>
      <c r="P23" s="283" t="str">
        <f>IF(OR(WEEKDAY(N23)=1,WEEKDAY(N23)=7),"休日",IF(ISNA(VLOOKUP(N23,'(事務用)2024年度休日一覧(土日除く)'!A:B,2,FALSE)),"","休日"))</f>
        <v/>
      </c>
      <c r="Q23" s="130">
        <f>IF(P23="",Q9,"")</f>
        <v>0</v>
      </c>
      <c r="R23" s="69" t="s">
        <v>12</v>
      </c>
      <c r="S23" s="84" t="str">
        <f>IF(P23="",IF(S9="","",S9),"")</f>
        <v/>
      </c>
      <c r="T23" s="130">
        <f>IF(P23="",Q10,"")</f>
        <v>0</v>
      </c>
      <c r="U23" s="69" t="s">
        <v>12</v>
      </c>
      <c r="V23" s="154" t="str">
        <f>IF(P23="",IF(S10="","",S10),"")</f>
        <v/>
      </c>
      <c r="W23" s="217" t="str">
        <f>IF(P23="",IF(W9="","",W9),"")</f>
        <v/>
      </c>
      <c r="X23" s="150"/>
      <c r="Y23" s="256"/>
      <c r="Z23" s="52"/>
      <c r="AA23" s="12"/>
      <c r="AB23" s="12"/>
      <c r="AC23" s="22"/>
      <c r="AD23" s="109" t="s">
        <v>25</v>
      </c>
      <c r="AE23" s="207" t="e">
        <f t="shared" si="1"/>
        <v>#VALUE!</v>
      </c>
      <c r="AF23" s="207" t="e">
        <f t="shared" si="2"/>
        <v>#VALUE!</v>
      </c>
      <c r="AG23" s="232" t="e">
        <f t="shared" si="6"/>
        <v>#VALUE!</v>
      </c>
      <c r="AH23" s="232">
        <f t="shared" si="7"/>
        <v>0</v>
      </c>
      <c r="AI23" s="222" t="str">
        <f t="shared" si="8"/>
        <v/>
      </c>
      <c r="AJ23" s="232" t="str">
        <f t="shared" si="9"/>
        <v/>
      </c>
      <c r="AK23" s="236" t="str">
        <f t="shared" si="17"/>
        <v/>
      </c>
      <c r="AM23" s="106" t="s">
        <v>40</v>
      </c>
      <c r="AN23" s="208" t="e">
        <f t="shared" si="3"/>
        <v>#VALUE!</v>
      </c>
      <c r="AO23" s="208" t="e">
        <f t="shared" si="4"/>
        <v>#VALUE!</v>
      </c>
      <c r="AP23" s="240" t="e">
        <f t="shared" si="10"/>
        <v>#VALUE!</v>
      </c>
      <c r="AQ23" s="240">
        <f t="shared" si="11"/>
        <v>0</v>
      </c>
      <c r="AR23" s="225" t="str">
        <f t="shared" si="12"/>
        <v/>
      </c>
      <c r="AS23" s="242" t="str">
        <f t="shared" si="13"/>
        <v/>
      </c>
      <c r="AT23" s="241" t="str">
        <f t="shared" si="14"/>
        <v/>
      </c>
    </row>
    <row r="24" spans="1:48" ht="45" customHeight="1" x14ac:dyDescent="0.15">
      <c r="B24" s="45">
        <f t="shared" si="15"/>
        <v>45699</v>
      </c>
      <c r="C24" s="46" t="str">
        <f t="shared" si="5"/>
        <v>火</v>
      </c>
      <c r="D24" s="283" t="str">
        <f>IF(OR(WEEKDAY(B24)=1,WEEKDAY(B24)=7),"休日",IF(ISNA(VLOOKUP(B24,'(事務用)2024年度休日一覧(土日除く)'!A:B,2,FALSE)),"","休日"))</f>
        <v>休日</v>
      </c>
      <c r="E24" s="130" t="str">
        <f>IF(D24="",Q9,"")</f>
        <v/>
      </c>
      <c r="F24" s="69" t="s">
        <v>12</v>
      </c>
      <c r="G24" s="83" t="str">
        <f>IF(D24="",IF(S9="","",S9),"")</f>
        <v/>
      </c>
      <c r="H24" s="134" t="str">
        <f>IF(D24="",Q10,"")</f>
        <v/>
      </c>
      <c r="I24" s="69" t="s">
        <v>12</v>
      </c>
      <c r="J24" s="77" t="str">
        <f>IF(D24="",IF(S10="","",S10),"")</f>
        <v/>
      </c>
      <c r="K24" s="46" t="str">
        <f>IF(D24="",IF(W9="","",W9),"")</f>
        <v/>
      </c>
      <c r="L24" s="151"/>
      <c r="M24" s="147"/>
      <c r="N24" s="45">
        <f t="shared" si="16"/>
        <v>45716</v>
      </c>
      <c r="O24" s="46" t="str">
        <f t="shared" si="0"/>
        <v>金</v>
      </c>
      <c r="P24" s="283" t="str">
        <f>IF(OR(WEEKDAY(N24)=1,WEEKDAY(N24)=7),"休日",IF(ISNA(VLOOKUP(N24,'(事務用)2024年度休日一覧(土日除く)'!A:B,2,FALSE)),"","休日"))</f>
        <v/>
      </c>
      <c r="Q24" s="130">
        <f>IF(P24="",Q9,"")</f>
        <v>0</v>
      </c>
      <c r="R24" s="69" t="s">
        <v>12</v>
      </c>
      <c r="S24" s="84" t="str">
        <f>IF(P24="",IF(S9="","",S9),"")</f>
        <v/>
      </c>
      <c r="T24" s="130">
        <f>IF(P24="",Q10,"")</f>
        <v>0</v>
      </c>
      <c r="U24" s="72" t="s">
        <v>12</v>
      </c>
      <c r="V24" s="154" t="str">
        <f>IF(P24="",IF(S10="","",S10),"")</f>
        <v/>
      </c>
      <c r="W24" s="217" t="str">
        <f>IF(P24="",IF(W9="","",W9),"")</f>
        <v/>
      </c>
      <c r="X24" s="150"/>
      <c r="Y24" s="256"/>
      <c r="Z24" s="52"/>
      <c r="AA24" s="59"/>
      <c r="AB24" s="12"/>
      <c r="AC24" s="22"/>
      <c r="AD24" s="109" t="s">
        <v>26</v>
      </c>
      <c r="AE24" s="207" t="str">
        <f t="shared" si="1"/>
        <v/>
      </c>
      <c r="AF24" s="207" t="str">
        <f t="shared" si="2"/>
        <v/>
      </c>
      <c r="AG24" s="232" t="e">
        <f t="shared" si="6"/>
        <v>#VALUE!</v>
      </c>
      <c r="AH24" s="232">
        <f t="shared" si="7"/>
        <v>0</v>
      </c>
      <c r="AI24" s="222" t="str">
        <f t="shared" si="8"/>
        <v/>
      </c>
      <c r="AJ24" s="232" t="str">
        <f t="shared" si="9"/>
        <v/>
      </c>
      <c r="AK24" s="236" t="str">
        <f t="shared" si="17"/>
        <v/>
      </c>
      <c r="AM24" s="106" t="s">
        <v>41</v>
      </c>
      <c r="AN24" s="208" t="e">
        <f t="shared" si="3"/>
        <v>#VALUE!</v>
      </c>
      <c r="AO24" s="208" t="e">
        <f t="shared" si="4"/>
        <v>#VALUE!</v>
      </c>
      <c r="AP24" s="240" t="e">
        <f t="shared" si="10"/>
        <v>#VALUE!</v>
      </c>
      <c r="AQ24" s="240">
        <f t="shared" si="11"/>
        <v>0</v>
      </c>
      <c r="AR24" s="225" t="str">
        <f t="shared" si="12"/>
        <v/>
      </c>
      <c r="AS24" s="242" t="str">
        <f t="shared" si="13"/>
        <v/>
      </c>
      <c r="AT24" s="241" t="str">
        <f t="shared" si="14"/>
        <v/>
      </c>
    </row>
    <row r="25" spans="1:48" ht="45" customHeight="1" x14ac:dyDescent="0.15">
      <c r="B25" s="45">
        <f t="shared" si="15"/>
        <v>45700</v>
      </c>
      <c r="C25" s="46" t="str">
        <f t="shared" si="5"/>
        <v>水</v>
      </c>
      <c r="D25" s="283" t="str">
        <f>IF(OR(WEEKDAY(B25)=1,WEEKDAY(B25)=7),"休日",IF(ISNA(VLOOKUP(B25,'(事務用)2024年度休日一覧(土日除く)'!A:B,2,FALSE)),"","休日"))</f>
        <v/>
      </c>
      <c r="E25" s="130">
        <f>IF(D25="",Q9,"")</f>
        <v>0</v>
      </c>
      <c r="F25" s="69" t="s">
        <v>12</v>
      </c>
      <c r="G25" s="77" t="str">
        <f>IF(D25="",IF(S9="","",S9),"")</f>
        <v/>
      </c>
      <c r="H25" s="135">
        <f>IF(D25="",Q10,"")</f>
        <v>0</v>
      </c>
      <c r="I25" s="72" t="s">
        <v>12</v>
      </c>
      <c r="J25" s="78" t="str">
        <f>IF(D25="",IF(S10="","",S10),"")</f>
        <v/>
      </c>
      <c r="K25" s="212" t="str">
        <f>IF(D25="",IF(W9="","",W9),"")</f>
        <v/>
      </c>
      <c r="L25" s="150"/>
      <c r="M25" s="74"/>
      <c r="N25" s="45"/>
      <c r="O25" s="46"/>
      <c r="P25" s="283"/>
      <c r="Q25" s="130"/>
      <c r="R25" s="69"/>
      <c r="S25" s="84"/>
      <c r="T25" s="130"/>
      <c r="U25" s="72"/>
      <c r="V25" s="154"/>
      <c r="W25" s="217"/>
      <c r="X25" s="150"/>
      <c r="Y25" s="256"/>
      <c r="Z25" s="52"/>
      <c r="AA25" s="12"/>
      <c r="AB25" s="12"/>
      <c r="AC25" s="22"/>
      <c r="AD25" s="109" t="s">
        <v>27</v>
      </c>
      <c r="AE25" s="207" t="e">
        <f t="shared" si="1"/>
        <v>#VALUE!</v>
      </c>
      <c r="AF25" s="207" t="e">
        <f t="shared" si="2"/>
        <v>#VALUE!</v>
      </c>
      <c r="AG25" s="232" t="e">
        <f t="shared" si="6"/>
        <v>#VALUE!</v>
      </c>
      <c r="AH25" s="232">
        <f t="shared" si="7"/>
        <v>0</v>
      </c>
      <c r="AI25" s="222" t="str">
        <f t="shared" si="8"/>
        <v/>
      </c>
      <c r="AJ25" s="232" t="str">
        <f t="shared" si="9"/>
        <v/>
      </c>
      <c r="AK25" s="236" t="str">
        <f t="shared" si="17"/>
        <v/>
      </c>
      <c r="AM25" s="106"/>
      <c r="AN25" s="208"/>
      <c r="AO25" s="208"/>
      <c r="AP25" s="240"/>
      <c r="AQ25" s="240"/>
      <c r="AR25" s="225"/>
      <c r="AS25" s="242"/>
      <c r="AT25" s="241"/>
    </row>
    <row r="26" spans="1:48" ht="45" customHeight="1" x14ac:dyDescent="0.15">
      <c r="B26" s="45">
        <f t="shared" si="15"/>
        <v>45701</v>
      </c>
      <c r="C26" s="46" t="str">
        <f t="shared" si="5"/>
        <v>木</v>
      </c>
      <c r="D26" s="283" t="str">
        <f>IF(OR(WEEKDAY(B26)=1,WEEKDAY(B26)=7),"休日",IF(ISNA(VLOOKUP(B26,'(事務用)2024年度休日一覧(土日除く)'!A:B,2,FALSE)),"","休日"))</f>
        <v/>
      </c>
      <c r="E26" s="130">
        <f>IF(D26="",Q9,"")</f>
        <v>0</v>
      </c>
      <c r="F26" s="69" t="s">
        <v>12</v>
      </c>
      <c r="G26" s="77" t="str">
        <f>IF(D26="",IF(S9="","",S9),"")</f>
        <v/>
      </c>
      <c r="H26" s="130">
        <f>IF(D26="",Q10,"")</f>
        <v>0</v>
      </c>
      <c r="I26" s="72" t="s">
        <v>12</v>
      </c>
      <c r="J26" s="77" t="str">
        <f>IF(D26="",IF(S10="","",S10),"")</f>
        <v/>
      </c>
      <c r="K26" s="210" t="str">
        <f>IF(D26="",IF(W9="","",W9),"")</f>
        <v/>
      </c>
      <c r="L26" s="150"/>
      <c r="M26" s="146"/>
      <c r="N26" s="47"/>
      <c r="O26" s="48"/>
      <c r="P26" s="284"/>
      <c r="Q26" s="135"/>
      <c r="R26" s="69"/>
      <c r="S26" s="251"/>
      <c r="T26" s="135"/>
      <c r="U26" s="73"/>
      <c r="V26" s="80"/>
      <c r="W26" s="46"/>
      <c r="X26" s="151"/>
      <c r="Y26" s="119"/>
      <c r="Z26" s="52"/>
      <c r="AA26" s="12"/>
      <c r="AB26" s="12"/>
      <c r="AC26" s="22"/>
      <c r="AD26" s="109" t="s">
        <v>28</v>
      </c>
      <c r="AE26" s="207" t="e">
        <f t="shared" si="1"/>
        <v>#VALUE!</v>
      </c>
      <c r="AF26" s="207" t="e">
        <f t="shared" si="2"/>
        <v>#VALUE!</v>
      </c>
      <c r="AG26" s="232" t="e">
        <f t="shared" si="6"/>
        <v>#VALUE!</v>
      </c>
      <c r="AH26" s="232">
        <f t="shared" si="7"/>
        <v>0</v>
      </c>
      <c r="AI26" s="222" t="str">
        <f t="shared" si="8"/>
        <v/>
      </c>
      <c r="AJ26" s="232" t="str">
        <f t="shared" si="9"/>
        <v/>
      </c>
      <c r="AK26" s="236" t="str">
        <f t="shared" si="17"/>
        <v/>
      </c>
      <c r="AM26" s="106"/>
      <c r="AN26" s="208"/>
      <c r="AO26" s="208"/>
      <c r="AP26" s="240"/>
      <c r="AQ26" s="240"/>
      <c r="AR26" s="225"/>
      <c r="AS26" s="242"/>
      <c r="AT26" s="241"/>
    </row>
    <row r="27" spans="1:48" ht="45" customHeight="1" thickBot="1" x14ac:dyDescent="0.2">
      <c r="B27" s="45">
        <f t="shared" si="15"/>
        <v>45702</v>
      </c>
      <c r="C27" s="46" t="str">
        <f t="shared" si="5"/>
        <v>金</v>
      </c>
      <c r="D27" s="283" t="str">
        <f>IF(OR(WEEKDAY(B27)=1,WEEKDAY(B27)=7),"休日",IF(ISNA(VLOOKUP(B27,'(事務用)2024年度休日一覧(土日除く)'!A:B,2,FALSE)),"","休日"))</f>
        <v/>
      </c>
      <c r="E27" s="130">
        <f>IF(D27="",Q9,"")</f>
        <v>0</v>
      </c>
      <c r="F27" s="69" t="s">
        <v>12</v>
      </c>
      <c r="G27" s="78" t="str">
        <f>IF(D27="",IF(S9="","",S9),"")</f>
        <v/>
      </c>
      <c r="H27" s="130">
        <f>IF(D27="",Q10,"")</f>
        <v>0</v>
      </c>
      <c r="I27" s="69" t="s">
        <v>12</v>
      </c>
      <c r="J27" s="78" t="str">
        <f>IF(D27="",IF(S10="","",S10),"")</f>
        <v/>
      </c>
      <c r="K27" s="212" t="str">
        <f>IF(D27="",IF(W9="","",W9),"")</f>
        <v/>
      </c>
      <c r="L27" s="150"/>
      <c r="M27" s="118"/>
      <c r="N27" s="47"/>
      <c r="O27" s="49"/>
      <c r="P27" s="285"/>
      <c r="Q27" s="132"/>
      <c r="R27" s="67"/>
      <c r="S27" s="87"/>
      <c r="T27" s="139"/>
      <c r="U27" s="89"/>
      <c r="V27" s="161"/>
      <c r="W27" s="219"/>
      <c r="X27" s="254"/>
      <c r="Y27" s="119"/>
      <c r="Z27" s="52"/>
      <c r="AA27" s="23"/>
      <c r="AB27" s="286"/>
      <c r="AC27" s="18"/>
      <c r="AD27" s="109" t="s">
        <v>29</v>
      </c>
      <c r="AE27" s="205" t="e">
        <f t="shared" si="1"/>
        <v>#VALUE!</v>
      </c>
      <c r="AF27" s="205" t="e">
        <f t="shared" si="2"/>
        <v>#VALUE!</v>
      </c>
      <c r="AG27" s="230" t="e">
        <f t="shared" si="6"/>
        <v>#VALUE!</v>
      </c>
      <c r="AH27" s="230">
        <f t="shared" si="7"/>
        <v>0</v>
      </c>
      <c r="AI27" s="221" t="str">
        <f t="shared" si="8"/>
        <v/>
      </c>
      <c r="AJ27" s="230" t="str">
        <f t="shared" si="9"/>
        <v/>
      </c>
      <c r="AK27" s="236" t="str">
        <f t="shared" si="17"/>
        <v/>
      </c>
      <c r="AM27" s="106"/>
      <c r="AN27" s="209"/>
      <c r="AO27" s="208"/>
      <c r="AP27" s="240"/>
      <c r="AQ27" s="240"/>
      <c r="AR27" s="225"/>
      <c r="AS27" s="242"/>
      <c r="AT27" s="243"/>
    </row>
    <row r="28" spans="1:48" ht="45" customHeight="1" x14ac:dyDescent="0.15">
      <c r="B28" s="45">
        <f t="shared" si="15"/>
        <v>45703</v>
      </c>
      <c r="C28" s="46" t="str">
        <f t="shared" si="5"/>
        <v>土</v>
      </c>
      <c r="D28" s="283" t="str">
        <f>IF(OR(WEEKDAY(B28)=1,WEEKDAY(B28)=7),"休日",IF(ISNA(VLOOKUP(B28,'(事務用)2024年度休日一覧(土日除く)'!A:B,2,FALSE)),"","休日"))</f>
        <v>休日</v>
      </c>
      <c r="E28" s="130" t="str">
        <f>IF(D28="",Q9,"")</f>
        <v/>
      </c>
      <c r="F28" s="69" t="s">
        <v>12</v>
      </c>
      <c r="G28" s="78" t="str">
        <f>IF(D28="",IF(S9="","",S9),"")</f>
        <v/>
      </c>
      <c r="H28" s="130" t="str">
        <f>IF(D28="",Q10,"")</f>
        <v/>
      </c>
      <c r="I28" s="72" t="s">
        <v>12</v>
      </c>
      <c r="J28" s="80" t="str">
        <f>IF(D28="",IF(S10="","",S10),"")</f>
        <v/>
      </c>
      <c r="K28" s="213" t="str">
        <f>IF(D28="",IF(W9="","",W9),"")</f>
        <v/>
      </c>
      <c r="L28" s="151"/>
      <c r="M28" s="74"/>
      <c r="N28" s="361"/>
      <c r="O28" s="362" t="s">
        <v>74</v>
      </c>
      <c r="P28" s="362"/>
      <c r="Q28" s="362"/>
      <c r="R28" s="362"/>
      <c r="S28" s="362"/>
      <c r="T28" s="362"/>
      <c r="U28" s="362"/>
      <c r="V28" s="362"/>
      <c r="W28" s="362"/>
      <c r="X28" s="362"/>
      <c r="Y28" s="362"/>
      <c r="Z28" s="52"/>
      <c r="AA28" s="23"/>
      <c r="AB28" s="286"/>
      <c r="AC28" s="18"/>
      <c r="AD28" s="109" t="s">
        <v>30</v>
      </c>
      <c r="AE28" s="205" t="str">
        <f t="shared" si="1"/>
        <v/>
      </c>
      <c r="AF28" s="205" t="str">
        <f t="shared" si="2"/>
        <v/>
      </c>
      <c r="AG28" s="230" t="e">
        <f t="shared" si="6"/>
        <v>#VALUE!</v>
      </c>
      <c r="AH28" s="230">
        <f t="shared" si="7"/>
        <v>0</v>
      </c>
      <c r="AI28" s="221" t="str">
        <f t="shared" si="8"/>
        <v/>
      </c>
      <c r="AJ28" s="230" t="str">
        <f t="shared" si="9"/>
        <v/>
      </c>
      <c r="AK28" s="236" t="str">
        <f t="shared" si="17"/>
        <v/>
      </c>
      <c r="AM28" s="363"/>
      <c r="AN28" s="364"/>
      <c r="AO28" s="159"/>
      <c r="AP28" s="160"/>
      <c r="AQ28" s="160"/>
      <c r="AR28" s="156"/>
    </row>
    <row r="29" spans="1:48" ht="45" customHeight="1" x14ac:dyDescent="0.15">
      <c r="B29" s="47">
        <f t="shared" si="15"/>
        <v>45704</v>
      </c>
      <c r="C29" s="48" t="str">
        <f t="shared" si="5"/>
        <v>日</v>
      </c>
      <c r="D29" s="284" t="str">
        <f>IF(OR(WEEKDAY(B29)=1,WEEKDAY(B29)=7),"休日",IF(ISNA(VLOOKUP(B29,'(事務用)2024年度休日一覧(土日除く)'!A:B,2,FALSE)),"","休日"))</f>
        <v>休日</v>
      </c>
      <c r="E29" s="130" t="str">
        <f>IF(D29="",Q9,"")</f>
        <v/>
      </c>
      <c r="F29" s="70" t="s">
        <v>12</v>
      </c>
      <c r="G29" s="78" t="str">
        <f>IF(D29="",IF(S9="","",S9),"")</f>
        <v/>
      </c>
      <c r="H29" s="130" t="str">
        <f>IF(D29="",Q10,"")</f>
        <v/>
      </c>
      <c r="I29" s="73" t="s">
        <v>12</v>
      </c>
      <c r="J29" s="77" t="str">
        <f>IF(D29="",IF(S10="","",S10),"")</f>
        <v/>
      </c>
      <c r="K29" s="210" t="str">
        <f>IF(D29="",IF(W9="","",W9),"")</f>
        <v/>
      </c>
      <c r="L29" s="150"/>
      <c r="M29" s="118"/>
      <c r="N29" s="301"/>
      <c r="O29" s="302"/>
      <c r="P29" s="302"/>
      <c r="Q29" s="302"/>
      <c r="R29" s="302"/>
      <c r="S29" s="302"/>
      <c r="T29" s="302"/>
      <c r="U29" s="302"/>
      <c r="V29" s="302"/>
      <c r="W29" s="302"/>
      <c r="X29" s="302"/>
      <c r="Y29" s="302"/>
      <c r="Z29" s="287"/>
      <c r="AA29" s="19"/>
      <c r="AB29" s="23"/>
      <c r="AC29" s="286"/>
      <c r="AD29" s="109" t="s">
        <v>58</v>
      </c>
      <c r="AE29" s="205" t="str">
        <f t="shared" si="1"/>
        <v/>
      </c>
      <c r="AF29" s="205" t="str">
        <f t="shared" si="2"/>
        <v/>
      </c>
      <c r="AG29" s="233" t="e">
        <f t="shared" si="6"/>
        <v>#VALUE!</v>
      </c>
      <c r="AH29" s="233">
        <f t="shared" si="7"/>
        <v>0</v>
      </c>
      <c r="AI29" s="221" t="str">
        <f t="shared" si="8"/>
        <v/>
      </c>
      <c r="AJ29" s="230" t="str">
        <f t="shared" si="9"/>
        <v/>
      </c>
      <c r="AK29" s="236" t="str">
        <f t="shared" si="17"/>
        <v/>
      </c>
      <c r="AL29" s="176"/>
    </row>
    <row r="30" spans="1:48" ht="45" customHeight="1" thickBot="1" x14ac:dyDescent="0.2">
      <c r="A30" s="179"/>
      <c r="B30" s="178">
        <f t="shared" si="15"/>
        <v>45705</v>
      </c>
      <c r="C30" s="49" t="str">
        <f t="shared" si="5"/>
        <v>月</v>
      </c>
      <c r="D30" s="288" t="str">
        <f>IF(OR(WEEKDAY(B30)=1,WEEKDAY(B30)=7),"休日",IF(ISNA(VLOOKUP(B30,'(事務用)2024年度休日一覧(土日除く)'!A:B,2,FALSE)),"","休日"))</f>
        <v/>
      </c>
      <c r="E30" s="132">
        <f>IF(D30="",Q9,"")</f>
        <v>0</v>
      </c>
      <c r="F30" s="71" t="s">
        <v>12</v>
      </c>
      <c r="G30" s="83" t="str">
        <f>IF(D30="",IF(S9="","",S9),"")</f>
        <v/>
      </c>
      <c r="H30" s="138">
        <f>IF(D30="",Q10,"")</f>
        <v>0</v>
      </c>
      <c r="I30" s="71" t="s">
        <v>12</v>
      </c>
      <c r="J30" s="82" t="str">
        <f>IF(D30="",IF(S10="","",S10),"")</f>
        <v/>
      </c>
      <c r="K30" s="49" t="str">
        <f>IF(D30="",IF(W9="","",W9),"")</f>
        <v/>
      </c>
      <c r="L30" s="152"/>
      <c r="M30" s="74"/>
      <c r="N30" s="43"/>
      <c r="O30" s="294" t="s">
        <v>77</v>
      </c>
      <c r="P30" s="337"/>
      <c r="Q30" s="337"/>
      <c r="R30" s="295"/>
      <c r="S30" s="42">
        <f>COUNT(B14:B30,N14:N27)</f>
        <v>28</v>
      </c>
      <c r="T30" s="326" t="s">
        <v>78</v>
      </c>
      <c r="U30" s="328"/>
      <c r="V30" s="328"/>
      <c r="W30" s="328"/>
      <c r="X30" s="365">
        <f>SUM(AK14:AK30,AT14:AT27)</f>
        <v>0</v>
      </c>
      <c r="Y30" s="366"/>
      <c r="Z30" s="54"/>
      <c r="AA30" s="3"/>
      <c r="AB30" s="289"/>
      <c r="AC30" s="20"/>
      <c r="AD30" s="109" t="s">
        <v>59</v>
      </c>
      <c r="AE30" s="208" t="e">
        <f t="shared" si="1"/>
        <v>#VALUE!</v>
      </c>
      <c r="AF30" s="208" t="e">
        <f t="shared" si="2"/>
        <v>#VALUE!</v>
      </c>
      <c r="AG30" s="234" t="e">
        <f t="shared" si="6"/>
        <v>#VALUE!</v>
      </c>
      <c r="AH30" s="234">
        <f t="shared" si="7"/>
        <v>0</v>
      </c>
      <c r="AI30" s="222" t="str">
        <f t="shared" si="8"/>
        <v/>
      </c>
      <c r="AJ30" s="232" t="str">
        <f t="shared" si="9"/>
        <v/>
      </c>
      <c r="AK30" s="237" t="str">
        <f t="shared" si="17"/>
        <v/>
      </c>
      <c r="AL30" s="177"/>
      <c r="AM30" s="367"/>
      <c r="AN30" s="367"/>
    </row>
    <row r="31" spans="1:48" ht="45" customHeight="1" x14ac:dyDescent="0.15">
      <c r="B31" s="7"/>
      <c r="C31" s="7"/>
      <c r="D31" s="7"/>
      <c r="E31" s="90"/>
      <c r="F31" s="90"/>
      <c r="G31" s="90"/>
      <c r="H31" s="90"/>
      <c r="I31" s="7"/>
      <c r="J31" s="90"/>
      <c r="K31" s="90"/>
      <c r="L31" s="90"/>
      <c r="M31" s="90"/>
      <c r="N31" s="7"/>
      <c r="O31" s="7"/>
      <c r="P31" s="44"/>
      <c r="Q31" s="44"/>
      <c r="R31" s="44"/>
      <c r="S31" s="7"/>
      <c r="T31" s="326" t="s">
        <v>79</v>
      </c>
      <c r="U31" s="328"/>
      <c r="V31" s="328"/>
      <c r="W31" s="328"/>
      <c r="X31" s="368" t="str">
        <f>IF(X30-(S30/7)*38.75&lt;0,"0.00",X30-(S30/7)*38.75)</f>
        <v>0.00</v>
      </c>
      <c r="Y31" s="369"/>
      <c r="Z31" s="55"/>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4"/>
      <c r="Q32" s="44"/>
      <c r="R32" s="44"/>
      <c r="S32" s="7"/>
      <c r="T32" s="128"/>
      <c r="U32" s="128"/>
      <c r="V32" s="128"/>
      <c r="W32" s="128"/>
      <c r="X32" s="128"/>
      <c r="Y32" s="7"/>
      <c r="Z32" s="55"/>
      <c r="AA32" s="7"/>
      <c r="AB32" s="7"/>
      <c r="AC32" s="7"/>
      <c r="AD32" s="7"/>
      <c r="AE32" s="7"/>
      <c r="AF32" s="7"/>
      <c r="AG32" s="7"/>
      <c r="AH32" s="7"/>
      <c r="AI32" s="7"/>
      <c r="AJ32" s="7"/>
      <c r="AK32" s="7"/>
      <c r="AL32" s="7"/>
      <c r="AM32" s="3"/>
    </row>
    <row r="33" spans="2:39" s="30" customFormat="1" ht="33.75" customHeight="1" x14ac:dyDescent="0.15">
      <c r="B33" s="162"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74.25" customHeight="1" x14ac:dyDescent="0.15">
      <c r="B34" s="338" t="s">
        <v>55</v>
      </c>
      <c r="C34" s="338"/>
      <c r="D34" s="338"/>
      <c r="E34" s="338"/>
      <c r="F34" s="338"/>
      <c r="G34" s="338"/>
      <c r="H34" s="338"/>
      <c r="I34" s="338"/>
      <c r="J34" s="338"/>
      <c r="K34" s="338"/>
      <c r="L34" s="338"/>
      <c r="M34" s="338"/>
      <c r="N34" s="338"/>
      <c r="O34" s="338"/>
      <c r="P34" s="338"/>
      <c r="Q34" s="338"/>
      <c r="R34" s="338"/>
      <c r="S34" s="338"/>
      <c r="T34" s="338"/>
      <c r="U34" s="338"/>
      <c r="V34" s="338"/>
      <c r="W34" s="338"/>
      <c r="X34" s="338"/>
      <c r="Y34" s="338"/>
      <c r="Z34" s="3"/>
      <c r="AA34" s="26"/>
      <c r="AB34" s="3"/>
      <c r="AC34" s="7"/>
      <c r="AD34" s="7"/>
      <c r="AE34" s="7"/>
      <c r="AF34" s="7"/>
      <c r="AG34" s="7"/>
      <c r="AH34" s="7"/>
      <c r="AI34" s="7"/>
      <c r="AJ34" s="7"/>
      <c r="AK34" s="7"/>
      <c r="AL34" s="7"/>
      <c r="AM34" s="3"/>
    </row>
    <row r="35" spans="2:39" ht="12" customHeight="1" thickBot="1" x14ac:dyDescent="0.2">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x14ac:dyDescent="0.2">
      <c r="B36" s="303" t="s">
        <v>44</v>
      </c>
      <c r="C36" s="304"/>
      <c r="D36" s="304"/>
      <c r="E36" s="304"/>
      <c r="F36" s="304"/>
      <c r="G36" s="304"/>
      <c r="H36" s="304"/>
      <c r="I36" s="304"/>
      <c r="J36" s="304"/>
      <c r="K36" s="304"/>
      <c r="L36" s="304"/>
      <c r="M36" s="305"/>
      <c r="N36" s="303" t="s">
        <v>52</v>
      </c>
      <c r="O36" s="304"/>
      <c r="P36" s="304"/>
      <c r="Q36" s="304"/>
      <c r="R36" s="304"/>
      <c r="S36" s="304"/>
      <c r="T36" s="304"/>
      <c r="U36" s="304"/>
      <c r="V36" s="304"/>
      <c r="W36" s="304"/>
      <c r="X36" s="304"/>
      <c r="Y36" s="305"/>
      <c r="Z36" s="7"/>
      <c r="AA36" s="26"/>
      <c r="AB36" s="3"/>
      <c r="AC36" s="7"/>
      <c r="AD36" s="7"/>
      <c r="AE36" s="7"/>
      <c r="AF36" s="7"/>
      <c r="AG36" s="7"/>
      <c r="AH36" s="7"/>
      <c r="AI36" s="7"/>
      <c r="AJ36" s="7"/>
      <c r="AK36" s="7"/>
      <c r="AL36" s="7"/>
      <c r="AM36" s="3"/>
    </row>
    <row r="37" spans="2:39" ht="20.25" customHeight="1" x14ac:dyDescent="0.15">
      <c r="B37" s="113" t="s">
        <v>9</v>
      </c>
      <c r="C37" s="306" t="s">
        <v>10</v>
      </c>
      <c r="D37" s="307"/>
      <c r="E37" s="306" t="s">
        <v>2</v>
      </c>
      <c r="F37" s="308"/>
      <c r="G37" s="308"/>
      <c r="H37" s="306" t="s">
        <v>3</v>
      </c>
      <c r="I37" s="308"/>
      <c r="J37" s="307"/>
      <c r="K37" s="306" t="s">
        <v>8</v>
      </c>
      <c r="L37" s="308"/>
      <c r="M37" s="336"/>
      <c r="N37" s="113" t="s">
        <v>9</v>
      </c>
      <c r="O37" s="308" t="s">
        <v>10</v>
      </c>
      <c r="P37" s="307"/>
      <c r="Q37" s="306" t="s">
        <v>2</v>
      </c>
      <c r="R37" s="308"/>
      <c r="S37" s="307"/>
      <c r="T37" s="306" t="s">
        <v>3</v>
      </c>
      <c r="U37" s="308"/>
      <c r="V37" s="307"/>
      <c r="W37" s="306" t="s">
        <v>8</v>
      </c>
      <c r="X37" s="308"/>
      <c r="Y37" s="336"/>
    </row>
    <row r="38" spans="2:39" ht="39.950000000000003" customHeight="1" x14ac:dyDescent="0.15">
      <c r="B38" s="120"/>
      <c r="C38" s="294"/>
      <c r="D38" s="295"/>
      <c r="E38" s="140"/>
      <c r="F38" s="114" t="s">
        <v>13</v>
      </c>
      <c r="G38" s="116"/>
      <c r="H38" s="140"/>
      <c r="I38" s="114" t="s">
        <v>13</v>
      </c>
      <c r="J38" s="117"/>
      <c r="K38" s="296"/>
      <c r="L38" s="297"/>
      <c r="M38" s="298"/>
      <c r="N38" s="120"/>
      <c r="O38" s="294"/>
      <c r="P38" s="295"/>
      <c r="Q38" s="140"/>
      <c r="R38" s="114" t="s">
        <v>13</v>
      </c>
      <c r="S38" s="116"/>
      <c r="T38" s="140"/>
      <c r="U38" s="114" t="s">
        <v>13</v>
      </c>
      <c r="V38" s="117"/>
      <c r="W38" s="296"/>
      <c r="X38" s="297"/>
      <c r="Y38" s="298"/>
    </row>
    <row r="39" spans="2:39" ht="39.950000000000003" customHeight="1" x14ac:dyDescent="0.15">
      <c r="B39" s="120"/>
      <c r="C39" s="294"/>
      <c r="D39" s="295"/>
      <c r="E39" s="140"/>
      <c r="F39" s="114" t="s">
        <v>13</v>
      </c>
      <c r="G39" s="116"/>
      <c r="H39" s="140"/>
      <c r="I39" s="114" t="s">
        <v>13</v>
      </c>
      <c r="J39" s="117"/>
      <c r="K39" s="296"/>
      <c r="L39" s="297"/>
      <c r="M39" s="298"/>
      <c r="N39" s="120"/>
      <c r="O39" s="294"/>
      <c r="P39" s="295"/>
      <c r="Q39" s="140"/>
      <c r="R39" s="114" t="s">
        <v>13</v>
      </c>
      <c r="S39" s="116"/>
      <c r="T39" s="140"/>
      <c r="U39" s="114" t="s">
        <v>13</v>
      </c>
      <c r="V39" s="117"/>
      <c r="W39" s="296"/>
      <c r="X39" s="297"/>
      <c r="Y39" s="298"/>
    </row>
    <row r="40" spans="2:39" ht="39.950000000000003" customHeight="1" x14ac:dyDescent="0.15">
      <c r="B40" s="120"/>
      <c r="C40" s="294"/>
      <c r="D40" s="295"/>
      <c r="E40" s="140"/>
      <c r="F40" s="114" t="s">
        <v>13</v>
      </c>
      <c r="G40" s="116"/>
      <c r="H40" s="140"/>
      <c r="I40" s="114" t="s">
        <v>13</v>
      </c>
      <c r="J40" s="117"/>
      <c r="K40" s="296"/>
      <c r="L40" s="297"/>
      <c r="M40" s="298"/>
      <c r="N40" s="120"/>
      <c r="O40" s="294"/>
      <c r="P40" s="295"/>
      <c r="Q40" s="140"/>
      <c r="R40" s="114" t="s">
        <v>13</v>
      </c>
      <c r="S40" s="116"/>
      <c r="T40" s="140"/>
      <c r="U40" s="114" t="s">
        <v>13</v>
      </c>
      <c r="V40" s="117"/>
      <c r="W40" s="296"/>
      <c r="X40" s="297"/>
      <c r="Y40" s="298"/>
    </row>
    <row r="41" spans="2:39" ht="39.950000000000003" customHeight="1" x14ac:dyDescent="0.15">
      <c r="B41" s="120"/>
      <c r="C41" s="294"/>
      <c r="D41" s="295"/>
      <c r="E41" s="140"/>
      <c r="F41" s="114" t="s">
        <v>13</v>
      </c>
      <c r="G41" s="116"/>
      <c r="H41" s="140"/>
      <c r="I41" s="114" t="s">
        <v>13</v>
      </c>
      <c r="J41" s="117"/>
      <c r="K41" s="296"/>
      <c r="L41" s="297"/>
      <c r="M41" s="298"/>
      <c r="N41" s="120"/>
      <c r="O41" s="294"/>
      <c r="P41" s="295"/>
      <c r="Q41" s="140"/>
      <c r="R41" s="114" t="s">
        <v>13</v>
      </c>
      <c r="S41" s="116"/>
      <c r="T41" s="140"/>
      <c r="U41" s="114" t="s">
        <v>13</v>
      </c>
      <c r="V41" s="117"/>
      <c r="W41" s="296"/>
      <c r="X41" s="297"/>
      <c r="Y41" s="298"/>
    </row>
    <row r="42" spans="2:39" ht="39.950000000000003" customHeight="1" thickBot="1" x14ac:dyDescent="0.2">
      <c r="B42" s="123"/>
      <c r="C42" s="299"/>
      <c r="D42" s="300"/>
      <c r="E42" s="141"/>
      <c r="F42" s="124" t="s">
        <v>13</v>
      </c>
      <c r="G42" s="125"/>
      <c r="H42" s="141"/>
      <c r="I42" s="124" t="s">
        <v>13</v>
      </c>
      <c r="J42" s="126"/>
      <c r="K42" s="291"/>
      <c r="L42" s="292"/>
      <c r="M42" s="293"/>
      <c r="N42" s="123"/>
      <c r="O42" s="299"/>
      <c r="P42" s="300"/>
      <c r="Q42" s="157"/>
      <c r="R42" s="124" t="s">
        <v>13</v>
      </c>
      <c r="S42" s="125"/>
      <c r="T42" s="157"/>
      <c r="U42" s="124" t="s">
        <v>13</v>
      </c>
      <c r="V42" s="126"/>
      <c r="W42" s="291"/>
      <c r="X42" s="292"/>
      <c r="Y42" s="293"/>
    </row>
    <row r="43" spans="2:39" ht="24" customHeight="1" x14ac:dyDescent="0.15">
      <c r="B43" s="56"/>
      <c r="C43" s="12"/>
      <c r="D43" s="12"/>
      <c r="E43" s="12"/>
      <c r="F43" s="12"/>
      <c r="G43" s="12"/>
      <c r="H43" s="12"/>
      <c r="I43" s="12"/>
      <c r="J43" s="12"/>
      <c r="K43" s="12"/>
      <c r="L43" s="12"/>
      <c r="M43" s="12"/>
      <c r="N43" s="12"/>
      <c r="O43" s="12"/>
      <c r="P43" s="12"/>
      <c r="Q43" s="158"/>
      <c r="R43" s="12"/>
      <c r="S43" s="12"/>
      <c r="T43" s="158"/>
      <c r="U43" s="12"/>
      <c r="V43" s="12"/>
      <c r="W43" s="12"/>
      <c r="X43" s="12"/>
      <c r="Y43" s="12"/>
      <c r="Z43" s="7"/>
      <c r="AA43" s="7"/>
      <c r="AB43" s="3"/>
      <c r="AC43" s="3"/>
      <c r="AD43" s="3"/>
      <c r="AE43" s="3"/>
      <c r="AF43" s="3"/>
      <c r="AG43" s="3"/>
      <c r="AH43" s="3"/>
      <c r="AI43" s="3"/>
      <c r="AJ43" s="3"/>
      <c r="AK43" s="3"/>
      <c r="AL43" s="3"/>
      <c r="AM43" s="3"/>
    </row>
    <row r="44" spans="2:39" ht="38.25" customHeight="1" x14ac:dyDescent="0.15">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7"/>
      <c r="AA45" s="7"/>
      <c r="AB45" s="3"/>
      <c r="AC45" s="3"/>
      <c r="AD45" s="3"/>
      <c r="AE45" s="3"/>
      <c r="AF45" s="3"/>
      <c r="AG45" s="3"/>
      <c r="AH45" s="3"/>
      <c r="AI45" s="3"/>
      <c r="AJ45" s="3"/>
      <c r="AK45" s="3"/>
      <c r="AL45" s="3"/>
      <c r="AM45" s="3"/>
    </row>
    <row r="46" spans="2:39" ht="18.75" customHeight="1" x14ac:dyDescent="0.15">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D14:E30 G14:H30 J14:M30">
    <cfRule type="expression" dxfId="65" priority="1" stopIfTrue="1">
      <formula>$D14="休日"</formula>
    </cfRule>
  </conditionalFormatting>
  <conditionalFormatting sqref="K14:K30">
    <cfRule type="expression" dxfId="64" priority="4" stopIfTrue="1">
      <formula>D14="休日"</formula>
    </cfRule>
  </conditionalFormatting>
  <conditionalFormatting sqref="L14:L30">
    <cfRule type="expression" dxfId="63" priority="28" stopIfTrue="1">
      <formula>D14="休日"</formula>
    </cfRule>
  </conditionalFormatting>
  <conditionalFormatting sqref="M14:M30">
    <cfRule type="expression" dxfId="62" priority="7" stopIfTrue="1">
      <formula>D14="休日"</formula>
    </cfRule>
  </conditionalFormatting>
  <conditionalFormatting sqref="N14:N27 B14:B30">
    <cfRule type="expression" dxfId="61" priority="33" stopIfTrue="1">
      <formula>D14="休日"</formula>
    </cfRule>
  </conditionalFormatting>
  <conditionalFormatting sqref="O14:O27 C14:C30">
    <cfRule type="expression" dxfId="60" priority="32" stopIfTrue="1">
      <formula>D14="休日"</formula>
    </cfRule>
  </conditionalFormatting>
  <conditionalFormatting sqref="P14:P27 D14:D30">
    <cfRule type="expression" dxfId="59" priority="31" stopIfTrue="1">
      <formula>D14="休日"</formula>
    </cfRule>
  </conditionalFormatting>
  <conditionalFormatting sqref="P14:Q27 S14:T27 V14:Y27">
    <cfRule type="expression" dxfId="58" priority="2" stopIfTrue="1">
      <formula>$P14="休日"</formula>
    </cfRule>
  </conditionalFormatting>
  <conditionalFormatting sqref="Q14:Q27 E14:E30">
    <cfRule type="expression" dxfId="57" priority="15" stopIfTrue="1">
      <formula>D14="休日"</formula>
    </cfRule>
    <cfRule type="expression" dxfId="56" priority="22" stopIfTrue="1">
      <formula>E14&lt;=4</formula>
    </cfRule>
    <cfRule type="expression" dxfId="55" priority="25" stopIfTrue="1">
      <formula>E14&gt;=22</formula>
    </cfRule>
  </conditionalFormatting>
  <conditionalFormatting sqref="R14:R27 F14:F30">
    <cfRule type="expression" dxfId="54" priority="9" stopIfTrue="1">
      <formula>D14="休日"</formula>
    </cfRule>
    <cfRule type="expression" dxfId="53" priority="14" stopIfTrue="1">
      <formula>E14=0</formula>
    </cfRule>
    <cfRule type="expression" dxfId="52" priority="21" stopIfTrue="1">
      <formula>E14&lt;=4</formula>
    </cfRule>
    <cfRule type="expression" dxfId="51" priority="30" stopIfTrue="1">
      <formula>E14&gt;=22</formula>
    </cfRule>
  </conditionalFormatting>
  <conditionalFormatting sqref="S14:S27 G14:G30">
    <cfRule type="expression" dxfId="50" priority="3" stopIfTrue="1">
      <formula>D14="休日"</formula>
    </cfRule>
    <cfRule type="expression" dxfId="49" priority="13" stopIfTrue="1">
      <formula>E14=0</formula>
    </cfRule>
    <cfRule type="expression" dxfId="48" priority="20" stopIfTrue="1">
      <formula>E14&lt;=4</formula>
    </cfRule>
    <cfRule type="expression" dxfId="47" priority="24" stopIfTrue="1">
      <formula>E14&gt;=22</formula>
    </cfRule>
  </conditionalFormatting>
  <conditionalFormatting sqref="T14:T27 H14:H30">
    <cfRule type="expression" dxfId="46" priority="19" stopIfTrue="1">
      <formula>H14&lt;=4</formula>
    </cfRule>
    <cfRule type="expression" dxfId="45" priority="26" stopIfTrue="1">
      <formula>H14&gt;=22</formula>
    </cfRule>
    <cfRule type="expression" dxfId="44" priority="16" stopIfTrue="1">
      <formula>D14="休日"</formula>
    </cfRule>
  </conditionalFormatting>
  <conditionalFormatting sqref="U14:U27 I14:I30">
    <cfRule type="expression" dxfId="43" priority="8" stopIfTrue="1">
      <formula>D14="休日"</formula>
    </cfRule>
    <cfRule type="expression" dxfId="42" priority="12" stopIfTrue="1">
      <formula>H14=0</formula>
    </cfRule>
    <cfRule type="expression" dxfId="41" priority="18" stopIfTrue="1">
      <formula>H14&lt;=4</formula>
    </cfRule>
    <cfRule type="expression" dxfId="40" priority="29" stopIfTrue="1">
      <formula>H14&gt;=22</formula>
    </cfRule>
  </conditionalFormatting>
  <conditionalFormatting sqref="V14:V27 J14:J30">
    <cfRule type="expression" dxfId="39" priority="10" stopIfTrue="1">
      <formula>D14="休日"</formula>
    </cfRule>
    <cfRule type="expression" dxfId="38" priority="11" stopIfTrue="1">
      <formula>H14=0</formula>
    </cfRule>
    <cfRule type="expression" dxfId="37" priority="23" stopIfTrue="1">
      <formula>H14&gt;=22</formula>
    </cfRule>
    <cfRule type="expression" dxfId="36" priority="17" stopIfTrue="1">
      <formula>H14&lt;=4</formula>
    </cfRule>
  </conditionalFormatting>
  <conditionalFormatting sqref="W14:W27">
    <cfRule type="expression" dxfId="35" priority="6" stopIfTrue="1">
      <formula>P14="休日"</formula>
    </cfRule>
  </conditionalFormatting>
  <conditionalFormatting sqref="X14:X27">
    <cfRule type="expression" dxfId="34" priority="5" stopIfTrue="1">
      <formula>P14="休日"</formula>
    </cfRule>
  </conditionalFormatting>
  <conditionalFormatting sqref="Y14:Y27">
    <cfRule type="expression" dxfId="33" priority="27" stopIfTrue="1">
      <formula>P14="休日"</formula>
    </cfRule>
  </conditionalFormatting>
  <dataValidations count="16">
    <dataValidation type="list" allowBlank="1" showInputMessage="1" sqref="H14:H30 T14:T27" xr:uid="{00000000-0002-0000-0B00-000000000000}">
      <formula1>"5,6,7,8,9,10,11,12,13,14,15,16,17,18,19,20,21,22"</formula1>
    </dataValidation>
    <dataValidation type="list" allowBlank="1" showInputMessage="1" showErrorMessage="1" sqref="H38:H42" xr:uid="{00000000-0002-0000-0B00-000001000000}">
      <formula1>"22,23,24,1,2,3,4,5"</formula1>
    </dataValidation>
    <dataValidation type="list" allowBlank="1" showInputMessage="1" showErrorMessage="1" sqref="K15:K30 W14:W26" xr:uid="{00000000-0002-0000-0B00-000002000000}">
      <formula1>"0.5,1,1.5,2,2.5,3,3.5,4,4.5,5,5.5,6,6.5,7,7.5,8"</formula1>
    </dataValidation>
    <dataValidation type="list" allowBlank="1" showInputMessage="1" showErrorMessage="1" sqref="K38:M42 W38:Y42" xr:uid="{00000000-0002-0000-0B00-000003000000}">
      <formula1>"授業,入学試験,大学運営業務,その他研究以外の業務"</formula1>
    </dataValidation>
    <dataValidation type="list" allowBlank="1" showInputMessage="1" sqref="K14" xr:uid="{00000000-0002-0000-0B00-000004000000}">
      <formula1>"0.5,1,1.5,2,2.5,3,3.5,4,4.5,5,6,6.5,7,7.5,8"</formula1>
    </dataValidation>
    <dataValidation type="list" allowBlank="1" showInputMessage="1" showErrorMessage="1" sqref="M14:M30 Y14:Y25" xr:uid="{00000000-0002-0000-0B00-000005000000}">
      <formula1>"1日,半日"</formula1>
    </dataValidation>
    <dataValidation type="list" allowBlank="1" showInputMessage="1" sqref="G14:G30 S14:S27 J14:J30 V14:V27" xr:uid="{00000000-0002-0000-0B00-000006000000}">
      <formula1>"00,01,02,03,04,05,06,07,08,09,10,11,12,13,14,15,16,17,18,19,20,21,22,23,24,25,26,27,28,29,30,31,32,33,34,35,36,37,38,39,40,41,42,43,44,45,46,47,48,49,50,51,52,53,54,55,56,57,58,59"</formula1>
    </dataValidation>
    <dataValidation type="list" allowBlank="1" showInputMessage="1" sqref="Q9 E14:E30 Q14:Q16 Q18:Q27" xr:uid="{00000000-0002-0000-0B00-000007000000}">
      <formula1>"5,6,7,8,9,10,11,12,13,14,15,16,17,18,19,20,21"</formula1>
    </dataValidation>
    <dataValidation type="list" allowBlank="1" showInputMessage="1" showErrorMessage="1" sqref="J38:J42 S9:S10 S38:S42 G38:G42 V38:V42" xr:uid="{00000000-0002-0000-0B00-000008000000}">
      <formula1>"00,01,02,03,04,05,06,07,08,09,10,11,12,13,14,15,16,17,18,19,20,21,22,23,24,25,26,27,28,29,30,31,32,33,34,35,36,37,38,39,40,41,42,43,44,45,46,47,48,49,50,51,52,53,54,55,56,57,58,59"</formula1>
    </dataValidation>
    <dataValidation type="list" allowBlank="1" showInputMessage="1" showErrorMessage="1" sqref="B38:B42 N38:N42" xr:uid="{00000000-0002-0000-0B00-000009000000}">
      <formula1>"1,2,3,4,5,6,7,8,9,10,11,12,13,14,15,16,17,18,19,20,21,22,23,24,25,26,27,28,29,30,31"</formula1>
    </dataValidation>
    <dataValidation type="list" allowBlank="1" showInputMessage="1" showErrorMessage="1" sqref="C38:D42 O38:P42" xr:uid="{00000000-0002-0000-0B00-00000A000000}">
      <formula1>"日,月,火,水,木,金,土"</formula1>
    </dataValidation>
    <dataValidation type="list" allowBlank="1" showInputMessage="1" showErrorMessage="1" sqref="L14:L30 X14:X25" xr:uid="{00000000-0002-0000-0B00-00000B000000}">
      <formula1>"○"</formula1>
    </dataValidation>
    <dataValidation type="list" allowBlank="1" showInputMessage="1" showErrorMessage="1" sqref="Q38:Q42 T38:T42" xr:uid="{00000000-0002-0000-0B00-00000C000000}">
      <formula1>"1,2,3,4,5,6,7,8,9,10,11,12,13,14,15,16,17,18,19,20,21,22,23,24"</formula1>
    </dataValidation>
    <dataValidation type="list" allowBlank="1" showInputMessage="1" showErrorMessage="1" sqref="E38:E42" xr:uid="{00000000-0002-0000-0B00-00000D000000}">
      <formula1>"22,23,24,1,2,3,4"</formula1>
    </dataValidation>
    <dataValidation type="list" allowBlank="1" sqref="Q17 Q10" xr:uid="{00000000-0002-0000-0B00-00000E000000}">
      <formula1>"5,6,7,8,9,10,11,12,13,14,15,16,17,18,19,20,21"</formula1>
    </dataValidation>
    <dataValidation type="list" allowBlank="1" showInputMessage="1" sqref="W9:X9" xr:uid="{00000000-0002-0000-0B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V51"/>
  <sheetViews>
    <sheetView view="pageBreakPreview" zoomScale="70" zoomScaleNormal="100" zoomScaleSheetLayoutView="70" workbookViewId="0">
      <selection activeCell="Q9" sqref="Q9"/>
    </sheetView>
  </sheetViews>
  <sheetFormatPr defaultRowHeight="30.75" x14ac:dyDescent="0.1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x14ac:dyDescent="0.2">
      <c r="B1" s="111"/>
      <c r="C1" s="111"/>
      <c r="D1" s="330"/>
      <c r="E1" s="330"/>
      <c r="F1" s="330"/>
      <c r="G1" s="64"/>
      <c r="H1" s="41"/>
      <c r="I1" s="41"/>
      <c r="J1" s="41"/>
      <c r="K1" s="41"/>
      <c r="L1" s="200" t="s">
        <v>48</v>
      </c>
      <c r="M1" s="112"/>
      <c r="N1" s="112"/>
      <c r="O1" s="112"/>
      <c r="P1" s="112"/>
      <c r="Q1" s="112"/>
      <c r="R1" s="63"/>
      <c r="S1" s="63"/>
      <c r="T1" s="3"/>
      <c r="U1" s="3"/>
      <c r="V1" s="354">
        <v>45717</v>
      </c>
      <c r="W1" s="355"/>
      <c r="X1" s="355"/>
      <c r="Y1" s="356"/>
      <c r="Z1" s="3"/>
      <c r="AA1" s="3"/>
      <c r="AB1" s="357"/>
      <c r="AC1" s="357"/>
      <c r="AD1" s="357"/>
      <c r="AE1" s="357"/>
      <c r="AF1" s="357"/>
      <c r="AG1" s="357"/>
      <c r="AH1" s="357"/>
      <c r="AI1" s="357"/>
      <c r="AJ1" s="357"/>
      <c r="AK1" s="357"/>
      <c r="AL1" s="357"/>
      <c r="AM1" s="357"/>
      <c r="AN1" s="357"/>
      <c r="AO1" s="357"/>
      <c r="AP1" s="357"/>
      <c r="AQ1" s="357"/>
      <c r="AR1" s="357"/>
      <c r="AS1" s="357"/>
      <c r="AT1" s="357"/>
      <c r="AU1" s="357"/>
      <c r="AV1" s="357"/>
    </row>
    <row r="2" spans="2:48" ht="9" customHeight="1" x14ac:dyDescent="0.3">
      <c r="B2" s="334"/>
      <c r="C2" s="334"/>
      <c r="D2" s="334"/>
      <c r="E2" s="334"/>
      <c r="F2" s="334"/>
      <c r="G2" s="334"/>
      <c r="H2" s="334"/>
      <c r="I2" s="334"/>
      <c r="J2" s="334"/>
      <c r="K2" s="334"/>
      <c r="L2" s="334"/>
      <c r="M2" s="334"/>
      <c r="N2" s="334"/>
      <c r="O2" s="334"/>
      <c r="P2" s="334"/>
      <c r="Q2" s="334"/>
      <c r="R2" s="334"/>
      <c r="S2" s="334"/>
      <c r="T2" s="334"/>
      <c r="U2" s="334"/>
      <c r="V2" s="334"/>
      <c r="W2" s="144"/>
      <c r="X2" s="144"/>
      <c r="Y2" s="5"/>
      <c r="Z2" s="5"/>
      <c r="AA2" s="5"/>
      <c r="AB2" s="5"/>
      <c r="AC2" s="5"/>
      <c r="AD2" s="6"/>
      <c r="AE2" s="5"/>
      <c r="AF2" s="5"/>
      <c r="AG2" s="5"/>
      <c r="AH2" s="5"/>
      <c r="AI2" s="5"/>
      <c r="AJ2" s="5"/>
      <c r="AK2" s="5"/>
      <c r="AL2" s="5"/>
      <c r="AM2" s="5"/>
    </row>
    <row r="3" spans="2:48" ht="73.5" customHeight="1" x14ac:dyDescent="0.2">
      <c r="B3" s="335" t="s">
        <v>67</v>
      </c>
      <c r="C3" s="335"/>
      <c r="D3" s="335"/>
      <c r="E3" s="335"/>
      <c r="F3" s="335"/>
      <c r="G3" s="335"/>
      <c r="H3" s="335"/>
      <c r="I3" s="335"/>
      <c r="J3" s="335"/>
      <c r="K3" s="335"/>
      <c r="L3" s="335"/>
      <c r="M3" s="335"/>
      <c r="N3" s="335"/>
      <c r="O3" s="335"/>
      <c r="P3" s="335"/>
      <c r="Q3" s="335"/>
      <c r="R3" s="335"/>
      <c r="S3" s="335"/>
      <c r="T3" s="335"/>
      <c r="U3" s="335"/>
      <c r="V3" s="335"/>
      <c r="W3" s="335"/>
      <c r="X3" s="335"/>
      <c r="Y3" s="335"/>
      <c r="Z3" s="3"/>
      <c r="AA3" s="345"/>
      <c r="AB3" s="345"/>
      <c r="AC3" s="345"/>
      <c r="AD3" s="345"/>
      <c r="AE3" s="345"/>
      <c r="AF3" s="345"/>
      <c r="AG3" s="345"/>
      <c r="AH3" s="345"/>
      <c r="AI3" s="345"/>
      <c r="AJ3" s="345"/>
      <c r="AK3" s="345"/>
      <c r="AL3" s="345"/>
      <c r="AM3" s="345"/>
      <c r="AN3" s="345"/>
      <c r="AO3" s="345"/>
      <c r="AP3" s="345"/>
      <c r="AQ3" s="345"/>
      <c r="AR3" s="345"/>
      <c r="AS3" s="345"/>
      <c r="AT3" s="345"/>
      <c r="AU3" s="345"/>
      <c r="AV3" s="345"/>
    </row>
    <row r="4" spans="2:48" ht="29.25" customHeight="1" thickBot="1" x14ac:dyDescent="0.35">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x14ac:dyDescent="0.2">
      <c r="B5" s="201" t="s">
        <v>45</v>
      </c>
      <c r="C5" s="347">
        <f>'2025.2'!C5:J5</f>
        <v>0</v>
      </c>
      <c r="D5" s="348"/>
      <c r="E5" s="348"/>
      <c r="F5" s="348"/>
      <c r="G5" s="348"/>
      <c r="H5" s="348"/>
      <c r="I5" s="348"/>
      <c r="J5" s="349"/>
      <c r="K5" s="183"/>
      <c r="L5" s="202" t="s">
        <v>46</v>
      </c>
      <c r="M5" s="347">
        <f>'2025.2'!M5:Q5</f>
        <v>0</v>
      </c>
      <c r="N5" s="348"/>
      <c r="O5" s="348"/>
      <c r="P5" s="348"/>
      <c r="Q5" s="349"/>
      <c r="R5" s="185"/>
      <c r="S5" s="202" t="s">
        <v>47</v>
      </c>
      <c r="T5" s="347">
        <f>'2025.2'!T5:Y5</f>
        <v>0</v>
      </c>
      <c r="U5" s="348"/>
      <c r="V5" s="348"/>
      <c r="W5" s="348"/>
      <c r="X5" s="348"/>
      <c r="Y5" s="349"/>
      <c r="Z5" s="115"/>
      <c r="AA5" s="350"/>
      <c r="AB5" s="350"/>
      <c r="AC5" s="350"/>
      <c r="AD5" s="350"/>
      <c r="AE5" s="350"/>
      <c r="AF5" s="350"/>
      <c r="AG5" s="350"/>
      <c r="AH5" s="350"/>
      <c r="AI5" s="350"/>
      <c r="AJ5" s="350"/>
      <c r="AK5" s="350"/>
      <c r="AL5" s="350"/>
      <c r="AM5" s="350"/>
      <c r="AN5" s="350"/>
      <c r="AO5" s="350"/>
      <c r="AP5" s="350"/>
      <c r="AQ5" s="350"/>
      <c r="AR5" s="350"/>
      <c r="AS5" s="350"/>
      <c r="AT5" s="350"/>
    </row>
    <row r="6" spans="2:48" ht="22.5" customHeight="1" thickTop="1" x14ac:dyDescent="0.15">
      <c r="B6" s="8"/>
      <c r="C6" s="8"/>
      <c r="D6" s="35"/>
      <c r="E6" s="35"/>
      <c r="F6" s="35"/>
      <c r="G6" s="35"/>
      <c r="H6" s="35"/>
      <c r="I6" s="35"/>
      <c r="J6" s="35"/>
      <c r="K6" s="35"/>
      <c r="L6" s="35"/>
      <c r="M6" s="35"/>
      <c r="N6" s="35"/>
      <c r="O6" s="35"/>
      <c r="P6" s="35"/>
      <c r="T6" s="8"/>
      <c r="U6" s="8"/>
      <c r="V6" s="8"/>
      <c r="W6" s="8"/>
      <c r="X6" s="8"/>
      <c r="Z6" s="50"/>
      <c r="AA6" s="8"/>
      <c r="AB6" s="9"/>
      <c r="AC6" s="9"/>
      <c r="AD6" s="171"/>
      <c r="AE6" s="171"/>
      <c r="AF6" s="9"/>
      <c r="AG6" s="9"/>
      <c r="AH6" s="9"/>
      <c r="AI6" s="9"/>
      <c r="AJ6" s="9"/>
      <c r="AK6" s="9"/>
      <c r="AL6" s="9"/>
      <c r="AM6" s="9"/>
    </row>
    <row r="7" spans="2:48" ht="33" customHeight="1" x14ac:dyDescent="0.15">
      <c r="B7" s="358" t="s">
        <v>63</v>
      </c>
      <c r="C7" s="358"/>
      <c r="D7" s="358"/>
      <c r="E7" s="358"/>
      <c r="F7" s="358"/>
      <c r="G7" s="358"/>
      <c r="H7" s="358"/>
      <c r="I7" s="358"/>
      <c r="J7" s="358"/>
      <c r="K7" s="358"/>
      <c r="L7" s="358"/>
      <c r="M7" s="358"/>
      <c r="N7" s="358"/>
      <c r="O7" s="358"/>
      <c r="P7" s="358"/>
      <c r="Q7" s="358"/>
      <c r="R7" s="358"/>
      <c r="S7" s="358"/>
      <c r="T7" s="358"/>
      <c r="U7" s="358"/>
      <c r="V7" s="358"/>
      <c r="W7" s="358"/>
      <c r="X7" s="358"/>
      <c r="Y7" s="358"/>
      <c r="Z7" s="280"/>
      <c r="AA7" s="57"/>
      <c r="AB7" s="57"/>
      <c r="AC7" s="9"/>
      <c r="AD7" s="171"/>
      <c r="AE7" s="171"/>
      <c r="AF7" s="9"/>
      <c r="AG7" s="9"/>
      <c r="AH7" s="9"/>
      <c r="AI7" s="9"/>
      <c r="AJ7" s="9"/>
      <c r="AK7" s="9"/>
      <c r="AL7" s="9"/>
      <c r="AM7" s="9"/>
    </row>
    <row r="8" spans="2:48" ht="66" customHeight="1" thickBot="1" x14ac:dyDescent="0.2">
      <c r="B8" s="340" t="s">
        <v>83</v>
      </c>
      <c r="C8" s="340"/>
      <c r="D8" s="340"/>
      <c r="E8" s="340"/>
      <c r="F8" s="340"/>
      <c r="G8" s="340"/>
      <c r="H8" s="340"/>
      <c r="I8" s="340"/>
      <c r="J8" s="340"/>
      <c r="K8" s="340"/>
      <c r="L8" s="340"/>
      <c r="M8" s="340"/>
      <c r="N8" s="340"/>
      <c r="O8" s="340"/>
      <c r="P8" s="340"/>
      <c r="Q8" s="340"/>
      <c r="R8" s="340"/>
      <c r="S8" s="340"/>
      <c r="T8" s="340"/>
      <c r="U8" s="340"/>
      <c r="V8" s="340"/>
      <c r="W8" s="340"/>
      <c r="X8" s="340"/>
      <c r="Y8" s="340"/>
      <c r="Z8" s="3"/>
      <c r="AA8" s="8"/>
      <c r="AB8" s="9"/>
      <c r="AC8" s="9"/>
      <c r="AD8" s="171"/>
      <c r="AE8" s="171"/>
      <c r="AF8" s="9"/>
      <c r="AG8" s="9"/>
      <c r="AH8" s="9"/>
      <c r="AI8" s="9"/>
      <c r="AJ8" s="9"/>
      <c r="AK8" s="9"/>
      <c r="AL8" s="9"/>
      <c r="AM8" s="9"/>
    </row>
    <row r="9" spans="2:48" ht="29.25" customHeight="1" thickBot="1" x14ac:dyDescent="0.2">
      <c r="B9" s="302" t="s">
        <v>62</v>
      </c>
      <c r="C9" s="302"/>
      <c r="D9" s="302"/>
      <c r="E9" s="302"/>
      <c r="F9" s="302"/>
      <c r="G9" s="302"/>
      <c r="H9" s="302"/>
      <c r="I9" s="302"/>
      <c r="J9" s="302"/>
      <c r="K9" s="302"/>
      <c r="L9" s="302"/>
      <c r="M9" s="302"/>
      <c r="N9" s="341" t="s">
        <v>2</v>
      </c>
      <c r="O9" s="341"/>
      <c r="P9" s="342"/>
      <c r="Q9" s="121"/>
      <c r="R9" s="74" t="s">
        <v>13</v>
      </c>
      <c r="S9" s="142"/>
      <c r="T9" s="74"/>
      <c r="U9" s="343" t="s">
        <v>68</v>
      </c>
      <c r="V9" s="344"/>
      <c r="W9" s="352"/>
      <c r="X9" s="353"/>
      <c r="Y9" s="244" t="s">
        <v>84</v>
      </c>
      <c r="Z9" s="44"/>
      <c r="AA9" s="8"/>
      <c r="AB9" s="9"/>
      <c r="AC9" s="9"/>
      <c r="AD9" s="171"/>
      <c r="AE9" s="171"/>
      <c r="AF9" s="9"/>
      <c r="AG9" s="9"/>
      <c r="AH9" s="9"/>
      <c r="AI9" s="9"/>
      <c r="AJ9" s="9"/>
      <c r="AK9" s="9"/>
      <c r="AL9" s="9"/>
      <c r="AM9" s="9"/>
    </row>
    <row r="10" spans="2:48" ht="29.25" customHeight="1" thickBot="1" x14ac:dyDescent="0.2">
      <c r="B10" s="302"/>
      <c r="C10" s="302"/>
      <c r="D10" s="302"/>
      <c r="E10" s="302"/>
      <c r="F10" s="302"/>
      <c r="G10" s="302"/>
      <c r="H10" s="302"/>
      <c r="I10" s="302"/>
      <c r="J10" s="302"/>
      <c r="K10" s="302"/>
      <c r="L10" s="302"/>
      <c r="M10" s="302"/>
      <c r="N10" s="341" t="s">
        <v>3</v>
      </c>
      <c r="O10" s="341"/>
      <c r="P10" s="342"/>
      <c r="Q10" s="121"/>
      <c r="R10" s="66" t="s">
        <v>13</v>
      </c>
      <c r="S10" s="122"/>
      <c r="T10" s="75"/>
      <c r="U10" s="65"/>
      <c r="V10" s="65"/>
      <c r="W10" s="65"/>
      <c r="X10" s="65"/>
      <c r="Y10" s="95"/>
      <c r="Z10" s="10"/>
      <c r="AA10" s="58"/>
      <c r="AB10" s="9"/>
      <c r="AC10" s="9"/>
      <c r="AD10" s="226" t="s">
        <v>82</v>
      </c>
      <c r="AE10" s="171"/>
      <c r="AF10" s="9"/>
      <c r="AG10" s="9"/>
      <c r="AH10" s="9"/>
      <c r="AI10" s="9"/>
      <c r="AJ10" s="9"/>
      <c r="AK10" s="9"/>
      <c r="AL10" s="9"/>
      <c r="AM10" s="9"/>
    </row>
    <row r="11" spans="2:48" ht="13.5" customHeight="1" thickBot="1" x14ac:dyDescent="0.2">
      <c r="B11" s="36"/>
      <c r="C11" s="36"/>
      <c r="D11" s="36"/>
      <c r="E11" s="36"/>
      <c r="F11" s="36"/>
      <c r="G11" s="36"/>
      <c r="H11" s="36"/>
      <c r="I11" s="36"/>
      <c r="J11" s="36"/>
      <c r="K11" s="36"/>
      <c r="L11" s="36"/>
      <c r="M11" s="36"/>
      <c r="N11" s="36"/>
      <c r="O11" s="36"/>
      <c r="P11" s="36"/>
      <c r="Q11" s="36"/>
      <c r="R11" s="36"/>
      <c r="S11" s="36"/>
      <c r="T11" s="36"/>
      <c r="U11" s="36"/>
      <c r="V11" s="36"/>
      <c r="W11" s="36"/>
      <c r="X11" s="36"/>
      <c r="Y11" s="36"/>
      <c r="Z11" s="280"/>
      <c r="AA11" s="12"/>
      <c r="AB11" s="12"/>
      <c r="AC11" s="12"/>
      <c r="AD11" s="13"/>
      <c r="AE11" s="14"/>
      <c r="AF11" s="10"/>
      <c r="AG11" s="12"/>
      <c r="AH11" s="12"/>
      <c r="AI11" s="12"/>
      <c r="AJ11" s="12"/>
      <c r="AK11" s="12"/>
      <c r="AL11" s="12"/>
    </row>
    <row r="12" spans="2:48" ht="29.25" customHeight="1" thickBot="1" x14ac:dyDescent="0.2">
      <c r="B12" s="309" t="s">
        <v>4</v>
      </c>
      <c r="C12" s="310"/>
      <c r="D12" s="311"/>
      <c r="E12" s="322" t="s">
        <v>7</v>
      </c>
      <c r="F12" s="323"/>
      <c r="G12" s="323"/>
      <c r="H12" s="323"/>
      <c r="I12" s="323"/>
      <c r="J12" s="323"/>
      <c r="K12" s="323"/>
      <c r="L12" s="324" t="s">
        <v>11</v>
      </c>
      <c r="M12" s="315" t="s">
        <v>49</v>
      </c>
      <c r="N12" s="309" t="s">
        <v>4</v>
      </c>
      <c r="O12" s="310"/>
      <c r="P12" s="310"/>
      <c r="Q12" s="322" t="s">
        <v>7</v>
      </c>
      <c r="R12" s="323"/>
      <c r="S12" s="323"/>
      <c r="T12" s="323"/>
      <c r="U12" s="323"/>
      <c r="V12" s="323"/>
      <c r="W12" s="323"/>
      <c r="X12" s="324" t="s">
        <v>11</v>
      </c>
      <c r="Y12" s="359" t="s">
        <v>49</v>
      </c>
      <c r="Z12" s="3"/>
      <c r="AA12" s="96"/>
      <c r="AB12" s="96"/>
      <c r="AC12" s="96"/>
      <c r="AD12" s="227" t="s">
        <v>81</v>
      </c>
      <c r="AE12" s="96"/>
      <c r="AF12" s="96"/>
      <c r="AG12" s="96"/>
      <c r="AH12" s="96"/>
      <c r="AI12" s="96"/>
      <c r="AJ12" s="96"/>
      <c r="AK12" s="96"/>
      <c r="AL12" s="96"/>
      <c r="AM12" s="96"/>
      <c r="AN12" s="96"/>
      <c r="AO12" s="96"/>
      <c r="AP12" s="96"/>
      <c r="AQ12" s="96"/>
      <c r="AR12" s="96"/>
      <c r="AS12" s="96"/>
      <c r="AT12" s="37"/>
      <c r="AU12" s="37"/>
      <c r="AV12" s="37"/>
    </row>
    <row r="13" spans="2:48" ht="29.25" customHeight="1" thickBot="1" x14ac:dyDescent="0.2">
      <c r="B13" s="312"/>
      <c r="C13" s="313"/>
      <c r="D13" s="314"/>
      <c r="E13" s="317" t="s">
        <v>2</v>
      </c>
      <c r="F13" s="318"/>
      <c r="G13" s="319"/>
      <c r="H13" s="317" t="s">
        <v>3</v>
      </c>
      <c r="I13" s="318"/>
      <c r="J13" s="319"/>
      <c r="K13" s="191" t="s">
        <v>61</v>
      </c>
      <c r="L13" s="325"/>
      <c r="M13" s="316"/>
      <c r="N13" s="312"/>
      <c r="O13" s="313"/>
      <c r="P13" s="313"/>
      <c r="Q13" s="317" t="s">
        <v>0</v>
      </c>
      <c r="R13" s="318"/>
      <c r="S13" s="319"/>
      <c r="T13" s="317" t="s">
        <v>1</v>
      </c>
      <c r="U13" s="318"/>
      <c r="V13" s="319"/>
      <c r="W13" s="192" t="s">
        <v>61</v>
      </c>
      <c r="X13" s="325"/>
      <c r="Y13" s="360"/>
      <c r="AA13" s="97"/>
      <c r="AB13" s="281"/>
      <c r="AC13" s="99"/>
      <c r="AD13" s="110" t="s">
        <v>4</v>
      </c>
      <c r="AE13" s="110" t="s">
        <v>14</v>
      </c>
      <c r="AF13" s="110" t="s">
        <v>15</v>
      </c>
      <c r="AG13" s="110" t="s">
        <v>5</v>
      </c>
      <c r="AH13" s="186" t="s">
        <v>66</v>
      </c>
      <c r="AI13" s="102" t="s">
        <v>53</v>
      </c>
      <c r="AJ13" s="105" t="s">
        <v>65</v>
      </c>
      <c r="AK13" s="184" t="s">
        <v>60</v>
      </c>
      <c r="AL13" s="37"/>
      <c r="AM13" s="110" t="s">
        <v>4</v>
      </c>
      <c r="AN13" s="110" t="s">
        <v>14</v>
      </c>
      <c r="AO13" s="110" t="s">
        <v>15</v>
      </c>
      <c r="AP13" s="110" t="s">
        <v>5</v>
      </c>
      <c r="AQ13" s="186" t="s">
        <v>66</v>
      </c>
      <c r="AR13" s="102" t="s">
        <v>53</v>
      </c>
      <c r="AS13" s="105" t="s">
        <v>65</v>
      </c>
      <c r="AT13" s="184" t="s">
        <v>60</v>
      </c>
      <c r="AU13" s="37"/>
      <c r="AV13" s="37"/>
    </row>
    <row r="14" spans="2:48" ht="45" customHeight="1" x14ac:dyDescent="0.15">
      <c r="B14" s="60">
        <f>V1</f>
        <v>45717</v>
      </c>
      <c r="C14" s="61" t="str">
        <f>TEXT(B14,"aaa")</f>
        <v>土</v>
      </c>
      <c r="D14" s="282" t="str">
        <f>IF(OR(WEEKDAY(B14)=1,WEEKDAY(B14)=7),"休日",IF(ISNA(VLOOKUP(B14,'(事務用)2024年度休日一覧(土日除く)'!A:B,2,FALSE)),"","休日"))</f>
        <v>休日</v>
      </c>
      <c r="E14" s="129" t="str">
        <f>IF(D14="",Q9,"")</f>
        <v/>
      </c>
      <c r="F14" s="68" t="s">
        <v>12</v>
      </c>
      <c r="G14" s="143" t="str">
        <f>IF(D14="",IF(S9="","",S9),"")</f>
        <v/>
      </c>
      <c r="H14" s="133" t="str">
        <f>IF(D14="",Q10,"")</f>
        <v/>
      </c>
      <c r="I14" s="68" t="s">
        <v>13</v>
      </c>
      <c r="J14" s="76" t="str">
        <f>IF(D14="",IF(S10="","",S10),"")</f>
        <v/>
      </c>
      <c r="K14" s="61" t="str">
        <f>IF(D14="",IF(W9="","",W9),"")</f>
        <v/>
      </c>
      <c r="L14" s="148"/>
      <c r="M14" s="145"/>
      <c r="N14" s="62">
        <f>B30+1</f>
        <v>45734</v>
      </c>
      <c r="O14" s="61" t="str">
        <f t="shared" ref="O14:O27" si="0">TEXT(N14,"aaa")</f>
        <v>火</v>
      </c>
      <c r="P14" s="282" t="str">
        <f>IF(OR(WEEKDAY(N14)=1,WEEKDAY(N14)=7),"休日",IF(ISNA(VLOOKUP(N14,'(事務用)2024年度休日一覧(土日除く)'!A:B,2,FALSE)),"","休日"))</f>
        <v/>
      </c>
      <c r="Q14" s="129">
        <f>IF(P14="",Q9,"")</f>
        <v>0</v>
      </c>
      <c r="R14" s="68" t="s">
        <v>12</v>
      </c>
      <c r="S14" s="76" t="str">
        <f>IF(P14="",IF(S9="","",S9),"")</f>
        <v/>
      </c>
      <c r="T14" s="129">
        <f>IF(P14="",Q10,"")</f>
        <v>0</v>
      </c>
      <c r="U14" s="68" t="s">
        <v>12</v>
      </c>
      <c r="V14" s="153" t="str">
        <f>IF(P14="",IF(S10="","",S10),"")</f>
        <v/>
      </c>
      <c r="W14" s="215" t="str">
        <f>IF(P14="",IF(W9="","",W9),"")</f>
        <v/>
      </c>
      <c r="X14" s="174"/>
      <c r="Y14" s="172"/>
      <c r="AA14" s="100"/>
      <c r="AB14" s="100"/>
      <c r="AC14" s="100"/>
      <c r="AD14" s="106" t="s">
        <v>17</v>
      </c>
      <c r="AE14" s="203" t="str">
        <f t="shared" ref="AE14:AE30" si="1">IF(E14="","",TIME(E14,G14, ))</f>
        <v/>
      </c>
      <c r="AF14" s="203" t="str">
        <f t="shared" ref="AF14:AF30" si="2">IF(H14="","",TIME(H14,J14, ))</f>
        <v/>
      </c>
      <c r="AG14" s="228" t="e">
        <f>IFERROR(AF14-AE14+IF(AE14&gt;=AF14,1),"")*24</f>
        <v>#VALUE!</v>
      </c>
      <c r="AH14" s="228">
        <f>IF(K14="",0,K14)</f>
        <v>0</v>
      </c>
      <c r="AI14" s="220" t="str">
        <f>IFERROR(IF(L14="○",7.75,""),"")</f>
        <v/>
      </c>
      <c r="AJ14" s="228" t="str">
        <f>IFERROR(AG14-AH14,"")</f>
        <v/>
      </c>
      <c r="AK14" s="235" t="str">
        <f>IF(M14="1日",0,IF(AJ14="",AI14,AJ14))</f>
        <v/>
      </c>
      <c r="AL14" s="100"/>
      <c r="AM14" s="106" t="s">
        <v>31</v>
      </c>
      <c r="AN14" s="203" t="e">
        <f t="shared" ref="AN14:AN27" si="3">IF(Q14="","",TIME(Q14,S14, ))</f>
        <v>#VALUE!</v>
      </c>
      <c r="AO14" s="203" t="e">
        <f t="shared" ref="AO14:AO27" si="4">IF(T14="","",TIME(T14,V14, ))</f>
        <v>#VALUE!</v>
      </c>
      <c r="AP14" s="238" t="e">
        <f>IFERROR(AO14-AN14+IF(AN14&gt;=AO14,1),"")*24</f>
        <v>#VALUE!</v>
      </c>
      <c r="AQ14" s="238">
        <f>IF(W14="",0,W14)</f>
        <v>0</v>
      </c>
      <c r="AR14" s="220" t="str">
        <f>IFERROR(IF(X14="○",7.75,""),"")</f>
        <v/>
      </c>
      <c r="AS14" s="228" t="str">
        <f>IFERROR(AP14-AQ14,"")</f>
        <v/>
      </c>
      <c r="AT14" s="241" t="str">
        <f>IF(Y14="1日",0,IF(AS14="",AR14,AS14))</f>
        <v/>
      </c>
      <c r="AU14" s="37"/>
      <c r="AV14" s="37"/>
    </row>
    <row r="15" spans="2:48" ht="45" customHeight="1" x14ac:dyDescent="0.15">
      <c r="B15" s="45">
        <f>B14+1</f>
        <v>45718</v>
      </c>
      <c r="C15" s="46" t="str">
        <f t="shared" ref="C15:C30" si="5">TEXT(B15,"aaa")</f>
        <v>日</v>
      </c>
      <c r="D15" s="283" t="str">
        <f>IF(OR(WEEKDAY(B15)=1,WEEKDAY(B15)=7),"休日",IF(ISNA(VLOOKUP(B15,'(事務用)2024年度休日一覧(土日除く)'!A:B,2,FALSE)),"","休日"))</f>
        <v>休日</v>
      </c>
      <c r="E15" s="130" t="str">
        <f>IF(D15="",Q9,"")</f>
        <v/>
      </c>
      <c r="F15" s="69" t="s">
        <v>12</v>
      </c>
      <c r="G15" s="78" t="str">
        <f>IF(D15="",IF(S9="","",S9),"")</f>
        <v/>
      </c>
      <c r="H15" s="130" t="str">
        <f>IF(D15="",Q10,"")</f>
        <v/>
      </c>
      <c r="I15" s="69" t="s">
        <v>13</v>
      </c>
      <c r="J15" s="77" t="str">
        <f>IF(D15="",IF(S10="","",S10),"")</f>
        <v/>
      </c>
      <c r="K15" s="210" t="str">
        <f>IF(D15="",IF(W9="","",W9),"")</f>
        <v/>
      </c>
      <c r="L15" s="149"/>
      <c r="M15" s="146"/>
      <c r="N15" s="45">
        <f>N14+1</f>
        <v>45735</v>
      </c>
      <c r="O15" s="46" t="str">
        <f t="shared" si="0"/>
        <v>水</v>
      </c>
      <c r="P15" s="283" t="str">
        <f>IF(OR(WEEKDAY(N15)=1,WEEKDAY(N15)=7),"休日",IF(ISNA(VLOOKUP(N15,'(事務用)2024年度休日一覧(土日除く)'!A:B,2,FALSE)),"","休日"))</f>
        <v/>
      </c>
      <c r="Q15" s="130">
        <f>IF(P15="",Q9,"")</f>
        <v>0</v>
      </c>
      <c r="R15" s="69" t="s">
        <v>12</v>
      </c>
      <c r="S15" s="84" t="str">
        <f>IF(P15="",IF(S9="","",S9),"")</f>
        <v/>
      </c>
      <c r="T15" s="130">
        <f>IF(P15="",Q10,"")</f>
        <v>0</v>
      </c>
      <c r="U15" s="72" t="s">
        <v>12</v>
      </c>
      <c r="V15" s="154" t="str">
        <f>IF(P15="",IF(S10="","",S10),"")</f>
        <v/>
      </c>
      <c r="W15" s="46" t="str">
        <f>IF(P15="",IF(W9="","",W9),"")</f>
        <v/>
      </c>
      <c r="X15" s="151"/>
      <c r="Y15" s="173"/>
      <c r="AA15" s="96"/>
      <c r="AB15" s="96"/>
      <c r="AC15" s="96"/>
      <c r="AD15" s="107" t="s">
        <v>18</v>
      </c>
      <c r="AE15" s="204" t="str">
        <f t="shared" si="1"/>
        <v/>
      </c>
      <c r="AF15" s="204" t="str">
        <f t="shared" si="2"/>
        <v/>
      </c>
      <c r="AG15" s="229" t="e">
        <f t="shared" ref="AG15:AG30" si="6">IFERROR(AF15-AE15+IF(AE15&gt;=AF15,1),"")*24</f>
        <v>#VALUE!</v>
      </c>
      <c r="AH15" s="229">
        <f t="shared" ref="AH15:AH30" si="7">IF(K15="",0,K15)</f>
        <v>0</v>
      </c>
      <c r="AI15" s="223" t="str">
        <f t="shared" ref="AI15:AI30" si="8">IFERROR(IF(L15="○",7.75,""),"")</f>
        <v/>
      </c>
      <c r="AJ15" s="229" t="str">
        <f t="shared" ref="AJ15:AJ30" si="9">IFERROR(AG15-AH15,"")</f>
        <v/>
      </c>
      <c r="AK15" s="235" t="str">
        <f>IF(M15="1日",0,IF(AJ15="",AI15,AJ15))</f>
        <v/>
      </c>
      <c r="AL15" s="96"/>
      <c r="AM15" s="106" t="s">
        <v>32</v>
      </c>
      <c r="AN15" s="204" t="e">
        <f t="shared" si="3"/>
        <v>#VALUE!</v>
      </c>
      <c r="AO15" s="204" t="e">
        <f t="shared" si="4"/>
        <v>#VALUE!</v>
      </c>
      <c r="AP15" s="239" t="e">
        <f t="shared" ref="AP15:AP27" si="10">IFERROR(AO15-AN15+IF(AN15&gt;=AO15,1),"")*24</f>
        <v>#VALUE!</v>
      </c>
      <c r="AQ15" s="239">
        <f t="shared" ref="AQ15:AQ27" si="11">IF(W15="",0,W15)</f>
        <v>0</v>
      </c>
      <c r="AR15" s="223" t="str">
        <f t="shared" ref="AR15:AR27" si="12">IFERROR(IF(X15="○",7.75,""),"")</f>
        <v/>
      </c>
      <c r="AS15" s="229" t="str">
        <f t="shared" ref="AS15:AS27" si="13">IFERROR(AP15-AQ15,"")</f>
        <v/>
      </c>
      <c r="AT15" s="241" t="str">
        <f t="shared" ref="AT15:AT27" si="14">IF(Y15="1日",0,IF(AS15="",AR15,AS15))</f>
        <v/>
      </c>
      <c r="AU15" s="37"/>
      <c r="AV15" s="37"/>
    </row>
    <row r="16" spans="2:48" ht="45" customHeight="1" x14ac:dyDescent="0.15">
      <c r="B16" s="45">
        <f t="shared" ref="B16:B30" si="15">B15+1</f>
        <v>45719</v>
      </c>
      <c r="C16" s="46" t="str">
        <f t="shared" si="5"/>
        <v>月</v>
      </c>
      <c r="D16" s="283" t="str">
        <f>IF(OR(WEEKDAY(B16)=1,WEEKDAY(B16)=7),"休日",IF(ISNA(VLOOKUP(B16,'(事務用)2024年度休日一覧(土日除く)'!A:B,2,FALSE)),"","休日"))</f>
        <v/>
      </c>
      <c r="E16" s="130">
        <f>IF(D16="",Q9,"")</f>
        <v>0</v>
      </c>
      <c r="F16" s="69" t="s">
        <v>12</v>
      </c>
      <c r="G16" s="83" t="str">
        <f>IF(D16="",IF(S9="","",S9),"")</f>
        <v/>
      </c>
      <c r="H16" s="134">
        <f>IF(D16="",Q10,"")</f>
        <v>0</v>
      </c>
      <c r="I16" s="72" t="s">
        <v>12</v>
      </c>
      <c r="J16" s="77" t="str">
        <f>IF(D16="",IF(S10="","",S10),"")</f>
        <v/>
      </c>
      <c r="K16" s="210" t="str">
        <f>IF(D16="",IF(W9="","",W9),"")</f>
        <v/>
      </c>
      <c r="L16" s="149"/>
      <c r="M16" s="147"/>
      <c r="N16" s="45">
        <f t="shared" ref="N16:N27" si="16">N15+1</f>
        <v>45736</v>
      </c>
      <c r="O16" s="46" t="str">
        <f t="shared" si="0"/>
        <v>木</v>
      </c>
      <c r="P16" s="283" t="str">
        <f>IF(OR(WEEKDAY(N16)=1,WEEKDAY(N16)=7),"休日",IF(ISNA(VLOOKUP(N16,'(事務用)2024年度休日一覧(土日除く)'!A:B,2,FALSE)),"","休日"))</f>
        <v>休日</v>
      </c>
      <c r="Q16" s="130" t="str">
        <f>IF(P16="",Q9,"")</f>
        <v/>
      </c>
      <c r="R16" s="69" t="s">
        <v>12</v>
      </c>
      <c r="S16" s="84" t="str">
        <f>IF(P16="",IF(S9="","",S9),"")</f>
        <v/>
      </c>
      <c r="T16" s="130" t="str">
        <f>IF(P16="",Q10,"")</f>
        <v/>
      </c>
      <c r="U16" s="72" t="s">
        <v>12</v>
      </c>
      <c r="V16" s="154" t="str">
        <f>IF(P16="",IF(S10="","",S10),"")</f>
        <v/>
      </c>
      <c r="W16" s="217" t="str">
        <f>IF(P16="",IF(W9="","",W9),"")</f>
        <v/>
      </c>
      <c r="X16" s="150"/>
      <c r="Y16" s="119"/>
      <c r="Z16" s="51"/>
      <c r="AA16" s="97"/>
      <c r="AB16" s="281"/>
      <c r="AC16" s="99"/>
      <c r="AD16" s="108" t="s">
        <v>19</v>
      </c>
      <c r="AE16" s="205" t="e">
        <f t="shared" si="1"/>
        <v>#VALUE!</v>
      </c>
      <c r="AF16" s="205" t="e">
        <f t="shared" si="2"/>
        <v>#VALUE!</v>
      </c>
      <c r="AG16" s="230" t="e">
        <f t="shared" si="6"/>
        <v>#VALUE!</v>
      </c>
      <c r="AH16" s="230">
        <f t="shared" si="7"/>
        <v>0</v>
      </c>
      <c r="AI16" s="221" t="str">
        <f t="shared" si="8"/>
        <v/>
      </c>
      <c r="AJ16" s="230" t="str">
        <f t="shared" si="9"/>
        <v/>
      </c>
      <c r="AK16" s="236" t="str">
        <f t="shared" ref="AK16:AK30" si="17">IF(M16="1日",0,IF(AJ16="",AI16,AJ16))</f>
        <v/>
      </c>
      <c r="AL16" s="37"/>
      <c r="AM16" s="106" t="s">
        <v>33</v>
      </c>
      <c r="AN16" s="208" t="str">
        <f t="shared" si="3"/>
        <v/>
      </c>
      <c r="AO16" s="208" t="str">
        <f t="shared" si="4"/>
        <v/>
      </c>
      <c r="AP16" s="240" t="e">
        <f t="shared" si="10"/>
        <v>#VALUE!</v>
      </c>
      <c r="AQ16" s="240">
        <f t="shared" si="11"/>
        <v>0</v>
      </c>
      <c r="AR16" s="225" t="str">
        <f t="shared" si="12"/>
        <v/>
      </c>
      <c r="AS16" s="242" t="str">
        <f t="shared" si="13"/>
        <v/>
      </c>
      <c r="AT16" s="241" t="str">
        <f t="shared" si="14"/>
        <v/>
      </c>
      <c r="AU16" s="37"/>
      <c r="AV16" s="37"/>
    </row>
    <row r="17" spans="1:48" ht="45" customHeight="1" x14ac:dyDescent="0.15">
      <c r="B17" s="45">
        <f t="shared" si="15"/>
        <v>45720</v>
      </c>
      <c r="C17" s="46" t="str">
        <f t="shared" si="5"/>
        <v>火</v>
      </c>
      <c r="D17" s="283" t="str">
        <f>IF(OR(WEEKDAY(B17)=1,WEEKDAY(B17)=7),"休日",IF(ISNA(VLOOKUP(B17,'(事務用)2024年度休日一覧(土日除く)'!A:B,2,FALSE)),"","休日"))</f>
        <v/>
      </c>
      <c r="E17" s="130">
        <f>IF(D17="",Q9,"")</f>
        <v>0</v>
      </c>
      <c r="F17" s="69" t="s">
        <v>12</v>
      </c>
      <c r="G17" s="78" t="str">
        <f>IF(D17="",IF(S9="","",S9),"")</f>
        <v/>
      </c>
      <c r="H17" s="135">
        <f>IF(D17="",Q10,"")</f>
        <v>0</v>
      </c>
      <c r="I17" s="69" t="s">
        <v>12</v>
      </c>
      <c r="J17" s="77" t="str">
        <f>IF(D17="",IF(S10="","",S10),"")</f>
        <v/>
      </c>
      <c r="K17" s="210" t="str">
        <f>IF(D17="",IF(W9="","",W9),"")</f>
        <v/>
      </c>
      <c r="L17" s="149"/>
      <c r="M17" s="74"/>
      <c r="N17" s="45">
        <f t="shared" si="16"/>
        <v>45737</v>
      </c>
      <c r="O17" s="46" t="str">
        <f t="shared" si="0"/>
        <v>金</v>
      </c>
      <c r="P17" s="283" t="str">
        <f>IF(OR(WEEKDAY(N17)=1,WEEKDAY(N17)=7),"休日",IF(ISNA(VLOOKUP(N17,'(事務用)2024年度休日一覧(土日除く)'!A:B,2,FALSE)),"","休日"))</f>
        <v/>
      </c>
      <c r="Q17" s="130">
        <f>IF(P17="",Q9,"")</f>
        <v>0</v>
      </c>
      <c r="R17" s="69" t="s">
        <v>12</v>
      </c>
      <c r="S17" s="84" t="str">
        <f>IF(P17="",IF(S9="","",S9),"")</f>
        <v/>
      </c>
      <c r="T17" s="130">
        <f>IF(P17="",Q10,"")</f>
        <v>0</v>
      </c>
      <c r="U17" s="72" t="s">
        <v>12</v>
      </c>
      <c r="V17" s="154" t="str">
        <f>IF(P17="",IF(S10="","",S10),"")</f>
        <v/>
      </c>
      <c r="W17" s="217" t="str">
        <f>IF(P17="",IF(W9="","",W9),"")</f>
        <v/>
      </c>
      <c r="X17" s="150"/>
      <c r="Y17" s="255"/>
      <c r="Z17" s="52"/>
      <c r="AA17" s="100"/>
      <c r="AB17" s="100"/>
      <c r="AC17" s="100"/>
      <c r="AD17" s="106" t="s">
        <v>16</v>
      </c>
      <c r="AE17" s="203" t="e">
        <f t="shared" si="1"/>
        <v>#VALUE!</v>
      </c>
      <c r="AF17" s="203" t="e">
        <f t="shared" si="2"/>
        <v>#VALUE!</v>
      </c>
      <c r="AG17" s="228" t="e">
        <f t="shared" si="6"/>
        <v>#VALUE!</v>
      </c>
      <c r="AH17" s="228">
        <f t="shared" si="7"/>
        <v>0</v>
      </c>
      <c r="AI17" s="220" t="str">
        <f t="shared" si="8"/>
        <v/>
      </c>
      <c r="AJ17" s="228" t="str">
        <f t="shared" si="9"/>
        <v/>
      </c>
      <c r="AK17" s="235" t="str">
        <f t="shared" si="17"/>
        <v/>
      </c>
      <c r="AL17" s="100"/>
      <c r="AM17" s="106" t="s">
        <v>34</v>
      </c>
      <c r="AN17" s="203" t="e">
        <f t="shared" si="3"/>
        <v>#VALUE!</v>
      </c>
      <c r="AO17" s="203" t="e">
        <f t="shared" si="4"/>
        <v>#VALUE!</v>
      </c>
      <c r="AP17" s="238" t="e">
        <f t="shared" si="10"/>
        <v>#VALUE!</v>
      </c>
      <c r="AQ17" s="238">
        <f t="shared" si="11"/>
        <v>0</v>
      </c>
      <c r="AR17" s="220" t="str">
        <f t="shared" si="12"/>
        <v/>
      </c>
      <c r="AS17" s="228" t="str">
        <f t="shared" si="13"/>
        <v/>
      </c>
      <c r="AT17" s="241" t="str">
        <f t="shared" si="14"/>
        <v/>
      </c>
      <c r="AU17" s="37"/>
      <c r="AV17" s="37"/>
    </row>
    <row r="18" spans="1:48" ht="45" customHeight="1" x14ac:dyDescent="0.15">
      <c r="B18" s="45">
        <f t="shared" si="15"/>
        <v>45721</v>
      </c>
      <c r="C18" s="46" t="str">
        <f t="shared" si="5"/>
        <v>水</v>
      </c>
      <c r="D18" s="283" t="str">
        <f>IF(OR(WEEKDAY(B18)=1,WEEKDAY(B18)=7),"休日",IF(ISNA(VLOOKUP(B18,'(事務用)2024年度休日一覧(土日除く)'!A:B,2,FALSE)),"","休日"))</f>
        <v/>
      </c>
      <c r="E18" s="130">
        <f>IF(D18="",Q9,"")</f>
        <v>0</v>
      </c>
      <c r="F18" s="69" t="s">
        <v>12</v>
      </c>
      <c r="G18" s="83" t="str">
        <f>IF(D18="",IF(S9="","",S9),"")</f>
        <v/>
      </c>
      <c r="H18" s="130">
        <f>IF(D18="",Q10,"")</f>
        <v>0</v>
      </c>
      <c r="I18" s="69" t="s">
        <v>12</v>
      </c>
      <c r="J18" s="78" t="str">
        <f>IF(D18="",IF(S10="","",S10),"")</f>
        <v/>
      </c>
      <c r="K18" s="210" t="str">
        <f>IF(D18="",IF(W9="","",W9),"")</f>
        <v/>
      </c>
      <c r="L18" s="149"/>
      <c r="M18" s="146"/>
      <c r="N18" s="45">
        <f t="shared" si="16"/>
        <v>45738</v>
      </c>
      <c r="O18" s="46" t="str">
        <f t="shared" si="0"/>
        <v>土</v>
      </c>
      <c r="P18" s="283" t="str">
        <f>IF(OR(WEEKDAY(N18)=1,WEEKDAY(N18)=7),"休日",IF(ISNA(VLOOKUP(N18,'(事務用)2024年度休日一覧(土日除く)'!A:B,2,FALSE)),"","休日"))</f>
        <v>休日</v>
      </c>
      <c r="Q18" s="130" t="str">
        <f>IF(P18="",Q9,"")</f>
        <v/>
      </c>
      <c r="R18" s="69" t="s">
        <v>12</v>
      </c>
      <c r="S18" s="84" t="str">
        <f>IF(P18="",IF(S9="","",S9),"")</f>
        <v/>
      </c>
      <c r="T18" s="130" t="str">
        <f>IF(P18="",Q10,"")</f>
        <v/>
      </c>
      <c r="U18" s="72" t="s">
        <v>12</v>
      </c>
      <c r="V18" s="154" t="str">
        <f>IF(P18="",IF(S10="","",S10),"")</f>
        <v/>
      </c>
      <c r="W18" s="46" t="str">
        <f>IF(P18="",IF(W9="","",W9),"")</f>
        <v/>
      </c>
      <c r="X18" s="151"/>
      <c r="Y18" s="119"/>
      <c r="Z18" s="52"/>
      <c r="AA18" s="97"/>
      <c r="AB18" s="281"/>
      <c r="AC18" s="99"/>
      <c r="AD18" s="109" t="s">
        <v>20</v>
      </c>
      <c r="AE18" s="205" t="e">
        <f t="shared" si="1"/>
        <v>#VALUE!</v>
      </c>
      <c r="AF18" s="205" t="e">
        <f t="shared" si="2"/>
        <v>#VALUE!</v>
      </c>
      <c r="AG18" s="230" t="e">
        <f t="shared" si="6"/>
        <v>#VALUE!</v>
      </c>
      <c r="AH18" s="230">
        <f t="shared" si="7"/>
        <v>0</v>
      </c>
      <c r="AI18" s="221" t="str">
        <f t="shared" si="8"/>
        <v/>
      </c>
      <c r="AJ18" s="230" t="str">
        <f t="shared" si="9"/>
        <v/>
      </c>
      <c r="AK18" s="236" t="str">
        <f t="shared" si="17"/>
        <v/>
      </c>
      <c r="AL18" s="37"/>
      <c r="AM18" s="106" t="s">
        <v>35</v>
      </c>
      <c r="AN18" s="208" t="str">
        <f t="shared" si="3"/>
        <v/>
      </c>
      <c r="AO18" s="208" t="str">
        <f t="shared" si="4"/>
        <v/>
      </c>
      <c r="AP18" s="240" t="e">
        <f t="shared" si="10"/>
        <v>#VALUE!</v>
      </c>
      <c r="AQ18" s="240">
        <f t="shared" si="11"/>
        <v>0</v>
      </c>
      <c r="AR18" s="225" t="str">
        <f t="shared" si="12"/>
        <v/>
      </c>
      <c r="AS18" s="242" t="str">
        <f t="shared" si="13"/>
        <v/>
      </c>
      <c r="AT18" s="241" t="str">
        <f t="shared" si="14"/>
        <v/>
      </c>
      <c r="AU18" s="37"/>
      <c r="AV18" s="37"/>
    </row>
    <row r="19" spans="1:48" ht="45" customHeight="1" x14ac:dyDescent="0.15">
      <c r="B19" s="45">
        <f t="shared" si="15"/>
        <v>45722</v>
      </c>
      <c r="C19" s="46" t="str">
        <f t="shared" si="5"/>
        <v>木</v>
      </c>
      <c r="D19" s="283" t="str">
        <f>IF(OR(WEEKDAY(B19)=1,WEEKDAY(B19)=7),"休日",IF(ISNA(VLOOKUP(B19,'(事務用)2024年度休日一覧(土日除く)'!A:B,2,FALSE)),"","休日"))</f>
        <v/>
      </c>
      <c r="E19" s="130">
        <f>IF(D19="",Q9,"")</f>
        <v>0</v>
      </c>
      <c r="F19" s="69" t="s">
        <v>12</v>
      </c>
      <c r="G19" s="77" t="str">
        <f>IF(D19="",IF(S9="","",S9),"")</f>
        <v/>
      </c>
      <c r="H19" s="134">
        <f>IF(D19="",Q10,"")</f>
        <v>0</v>
      </c>
      <c r="I19" s="69" t="s">
        <v>12</v>
      </c>
      <c r="J19" s="78" t="str">
        <f>IF(D19="",IF(S10="","",S10),"")</f>
        <v/>
      </c>
      <c r="K19" s="210" t="str">
        <f>IF(D19="",IF(W9="","",W9),"")</f>
        <v/>
      </c>
      <c r="L19" s="149"/>
      <c r="M19" s="146"/>
      <c r="N19" s="45">
        <f t="shared" si="16"/>
        <v>45739</v>
      </c>
      <c r="O19" s="46" t="str">
        <f t="shared" si="0"/>
        <v>日</v>
      </c>
      <c r="P19" s="283" t="str">
        <f>IF(OR(WEEKDAY(N19)=1,WEEKDAY(N19)=7),"休日",IF(ISNA(VLOOKUP(N19,'(事務用)2024年度休日一覧(土日除く)'!A:B,2,FALSE)),"","休日"))</f>
        <v>休日</v>
      </c>
      <c r="Q19" s="130" t="str">
        <f>IF(P19="",Q9,"")</f>
        <v/>
      </c>
      <c r="R19" s="69" t="s">
        <v>12</v>
      </c>
      <c r="S19" s="84" t="str">
        <f>IF(P19="",IF(S9="","",S9),"")</f>
        <v/>
      </c>
      <c r="T19" s="130" t="str">
        <f>IF(P19="",Q10,"")</f>
        <v/>
      </c>
      <c r="U19" s="72" t="s">
        <v>12</v>
      </c>
      <c r="V19" s="154" t="str">
        <f>IF(P19="",IF(S10="","",S10),"")</f>
        <v/>
      </c>
      <c r="W19" s="213" t="str">
        <f>IF(P19="",IF(W9="","",W9),"")</f>
        <v/>
      </c>
      <c r="X19" s="149"/>
      <c r="Y19" s="119"/>
      <c r="Z19" s="52"/>
      <c r="AA19" s="105"/>
      <c r="AB19" s="105"/>
      <c r="AC19" s="105"/>
      <c r="AD19" s="109" t="s">
        <v>21</v>
      </c>
      <c r="AE19" s="206" t="e">
        <f t="shared" si="1"/>
        <v>#VALUE!</v>
      </c>
      <c r="AF19" s="206" t="e">
        <f t="shared" si="2"/>
        <v>#VALUE!</v>
      </c>
      <c r="AG19" s="231" t="e">
        <f t="shared" si="6"/>
        <v>#VALUE!</v>
      </c>
      <c r="AH19" s="231">
        <f t="shared" si="7"/>
        <v>0</v>
      </c>
      <c r="AI19" s="224" t="str">
        <f t="shared" si="8"/>
        <v/>
      </c>
      <c r="AJ19" s="231" t="str">
        <f t="shared" si="9"/>
        <v/>
      </c>
      <c r="AK19" s="235" t="str">
        <f>IF(M19="1日",0,IF(AJ19="",AI19,AJ19))</f>
        <v/>
      </c>
      <c r="AL19" s="105"/>
      <c r="AM19" s="106" t="s">
        <v>36</v>
      </c>
      <c r="AN19" s="206" t="str">
        <f t="shared" si="3"/>
        <v/>
      </c>
      <c r="AO19" s="208" t="str">
        <f t="shared" si="4"/>
        <v/>
      </c>
      <c r="AP19" s="240" t="e">
        <f t="shared" si="10"/>
        <v>#VALUE!</v>
      </c>
      <c r="AQ19" s="240">
        <f t="shared" si="11"/>
        <v>0</v>
      </c>
      <c r="AR19" s="225" t="str">
        <f t="shared" si="12"/>
        <v/>
      </c>
      <c r="AS19" s="242" t="str">
        <f t="shared" si="13"/>
        <v/>
      </c>
      <c r="AT19" s="241" t="str">
        <f t="shared" si="14"/>
        <v/>
      </c>
      <c r="AU19" s="37"/>
      <c r="AV19" s="37"/>
    </row>
    <row r="20" spans="1:48" ht="45" customHeight="1" x14ac:dyDescent="0.15">
      <c r="B20" s="45">
        <f t="shared" si="15"/>
        <v>45723</v>
      </c>
      <c r="C20" s="46" t="str">
        <f t="shared" si="5"/>
        <v>金</v>
      </c>
      <c r="D20" s="283" t="str">
        <f>IF(OR(WEEKDAY(B20)=1,WEEKDAY(B20)=7),"休日",IF(ISNA(VLOOKUP(B20,'(事務用)2024年度休日一覧(土日除く)'!A:B,2,FALSE)),"","休日"))</f>
        <v/>
      </c>
      <c r="E20" s="130">
        <f>IF(D20="",Q9,"")</f>
        <v>0</v>
      </c>
      <c r="F20" s="69" t="s">
        <v>12</v>
      </c>
      <c r="G20" s="77" t="str">
        <f>IF(D20="",IF(S9="","",S9),"")</f>
        <v/>
      </c>
      <c r="H20" s="135">
        <f>IF(D20="",Q10,"")</f>
        <v>0</v>
      </c>
      <c r="I20" s="69" t="s">
        <v>12</v>
      </c>
      <c r="J20" s="78" t="str">
        <f>IF(D20="",IF(S10="","",S10),"")</f>
        <v/>
      </c>
      <c r="K20" s="210" t="str">
        <f>IF(D20="",IF(W9="","",W9),"")</f>
        <v/>
      </c>
      <c r="L20" s="149"/>
      <c r="M20" s="147"/>
      <c r="N20" s="45">
        <f t="shared" si="16"/>
        <v>45740</v>
      </c>
      <c r="O20" s="46" t="str">
        <f t="shared" si="0"/>
        <v>月</v>
      </c>
      <c r="P20" s="283" t="str">
        <f>IF(OR(WEEKDAY(N20)=1,WEEKDAY(N20)=7),"休日",IF(ISNA(VLOOKUP(N20,'(事務用)2024年度休日一覧(土日除く)'!A:B,2,FALSE)),"","休日"))</f>
        <v/>
      </c>
      <c r="Q20" s="130">
        <f>IF(P20="",Q9,"")</f>
        <v>0</v>
      </c>
      <c r="R20" s="69" t="s">
        <v>12</v>
      </c>
      <c r="S20" s="84" t="str">
        <f>IF(P20="",IF(S9="","",S9),"")</f>
        <v/>
      </c>
      <c r="T20" s="130">
        <f>IF(P20="",Q10,"")</f>
        <v>0</v>
      </c>
      <c r="U20" s="72" t="s">
        <v>12</v>
      </c>
      <c r="V20" s="154" t="str">
        <f>IF(P20="",IF(S10="","",S10),"")</f>
        <v/>
      </c>
      <c r="W20" s="46" t="str">
        <f>IF(P20="",IF(W9="","",W9),"")</f>
        <v/>
      </c>
      <c r="X20" s="150"/>
      <c r="Y20" s="119"/>
      <c r="Z20" s="52"/>
      <c r="AA20" s="105"/>
      <c r="AB20" s="105"/>
      <c r="AC20" s="105"/>
      <c r="AD20" s="109" t="s">
        <v>22</v>
      </c>
      <c r="AE20" s="206" t="e">
        <f t="shared" si="1"/>
        <v>#VALUE!</v>
      </c>
      <c r="AF20" s="206" t="e">
        <f t="shared" si="2"/>
        <v>#VALUE!</v>
      </c>
      <c r="AG20" s="231" t="e">
        <f t="shared" si="6"/>
        <v>#VALUE!</v>
      </c>
      <c r="AH20" s="231">
        <f t="shared" si="7"/>
        <v>0</v>
      </c>
      <c r="AI20" s="224" t="str">
        <f t="shared" si="8"/>
        <v/>
      </c>
      <c r="AJ20" s="231" t="str">
        <f t="shared" si="9"/>
        <v/>
      </c>
      <c r="AK20" s="235" t="str">
        <f t="shared" si="17"/>
        <v/>
      </c>
      <c r="AL20" s="105"/>
      <c r="AM20" s="106" t="s">
        <v>37</v>
      </c>
      <c r="AN20" s="206" t="e">
        <f t="shared" si="3"/>
        <v>#VALUE!</v>
      </c>
      <c r="AO20" s="208" t="e">
        <f t="shared" si="4"/>
        <v>#VALUE!</v>
      </c>
      <c r="AP20" s="240" t="e">
        <f t="shared" si="10"/>
        <v>#VALUE!</v>
      </c>
      <c r="AQ20" s="240">
        <f t="shared" si="11"/>
        <v>0</v>
      </c>
      <c r="AR20" s="225" t="str">
        <f t="shared" si="12"/>
        <v/>
      </c>
      <c r="AS20" s="242" t="str">
        <f t="shared" si="13"/>
        <v/>
      </c>
      <c r="AT20" s="241" t="str">
        <f t="shared" si="14"/>
        <v/>
      </c>
      <c r="AU20" s="37"/>
      <c r="AV20" s="37"/>
    </row>
    <row r="21" spans="1:48" ht="45" customHeight="1" x14ac:dyDescent="0.15">
      <c r="B21" s="45">
        <f t="shared" si="15"/>
        <v>45724</v>
      </c>
      <c r="C21" s="46" t="str">
        <f t="shared" si="5"/>
        <v>土</v>
      </c>
      <c r="D21" s="283" t="str">
        <f>IF(OR(WEEKDAY(B21)=1,WEEKDAY(B21)=7),"休日",IF(ISNA(VLOOKUP(B21,'(事務用)2024年度休日一覧(土日除く)'!A:B,2,FALSE)),"","休日"))</f>
        <v>休日</v>
      </c>
      <c r="E21" s="130" t="str">
        <f>IF(D21="",Q9,"")</f>
        <v/>
      </c>
      <c r="F21" s="69" t="s">
        <v>12</v>
      </c>
      <c r="G21" s="78" t="str">
        <f>IF(D21="",IF(S9="","",S9),"")</f>
        <v/>
      </c>
      <c r="H21" s="130" t="str">
        <f>IF(D21="",Q10,"")</f>
        <v/>
      </c>
      <c r="I21" s="69" t="s">
        <v>12</v>
      </c>
      <c r="J21" s="78" t="str">
        <f>IF(D21="",IF(S10="","",S10),"")</f>
        <v/>
      </c>
      <c r="K21" s="212" t="str">
        <f>IF(D21="",IF(W9="","",W9),"")</f>
        <v/>
      </c>
      <c r="L21" s="150"/>
      <c r="M21" s="147"/>
      <c r="N21" s="45">
        <f t="shared" si="16"/>
        <v>45741</v>
      </c>
      <c r="O21" s="46" t="str">
        <f t="shared" si="0"/>
        <v>火</v>
      </c>
      <c r="P21" s="283" t="str">
        <f>IF(OR(WEEKDAY(N21)=1,WEEKDAY(N21)=7),"休日",IF(ISNA(VLOOKUP(N21,'(事務用)2024年度休日一覧(土日除く)'!A:B,2,FALSE)),"","休日"))</f>
        <v/>
      </c>
      <c r="Q21" s="130">
        <f>IF(P21="",Q9,"")</f>
        <v>0</v>
      </c>
      <c r="R21" s="69" t="s">
        <v>12</v>
      </c>
      <c r="S21" s="84" t="str">
        <f>IF(P21="",IF(S9="","",S9),"")</f>
        <v/>
      </c>
      <c r="T21" s="130">
        <f>IF(P21="",Q10,"")</f>
        <v>0</v>
      </c>
      <c r="U21" s="72" t="s">
        <v>12</v>
      </c>
      <c r="V21" s="154" t="str">
        <f>IF(P21="",IF(S10="","",S10),"")</f>
        <v/>
      </c>
      <c r="W21" s="217" t="str">
        <f>IF(P21="",IF(W9="","",W9),"")</f>
        <v/>
      </c>
      <c r="X21" s="175"/>
      <c r="Y21" s="119"/>
      <c r="Z21" s="52"/>
      <c r="AA21" s="101"/>
      <c r="AB21" s="101"/>
      <c r="AC21" s="101"/>
      <c r="AD21" s="109" t="s">
        <v>23</v>
      </c>
      <c r="AE21" s="205" t="str">
        <f t="shared" si="1"/>
        <v/>
      </c>
      <c r="AF21" s="205" t="str">
        <f t="shared" si="2"/>
        <v/>
      </c>
      <c r="AG21" s="230" t="e">
        <f t="shared" si="6"/>
        <v>#VALUE!</v>
      </c>
      <c r="AH21" s="230">
        <f t="shared" si="7"/>
        <v>0</v>
      </c>
      <c r="AI21" s="221" t="str">
        <f t="shared" si="8"/>
        <v/>
      </c>
      <c r="AJ21" s="230" t="str">
        <f t="shared" si="9"/>
        <v/>
      </c>
      <c r="AK21" s="236" t="str">
        <f t="shared" si="17"/>
        <v/>
      </c>
      <c r="AL21" s="101"/>
      <c r="AM21" s="106" t="s">
        <v>38</v>
      </c>
      <c r="AN21" s="208" t="e">
        <f t="shared" si="3"/>
        <v>#VALUE!</v>
      </c>
      <c r="AO21" s="208" t="e">
        <f t="shared" si="4"/>
        <v>#VALUE!</v>
      </c>
      <c r="AP21" s="240" t="e">
        <f t="shared" si="10"/>
        <v>#VALUE!</v>
      </c>
      <c r="AQ21" s="240">
        <f t="shared" si="11"/>
        <v>0</v>
      </c>
      <c r="AR21" s="225" t="str">
        <f t="shared" si="12"/>
        <v/>
      </c>
      <c r="AS21" s="242" t="str">
        <f t="shared" si="13"/>
        <v/>
      </c>
      <c r="AT21" s="241" t="str">
        <f t="shared" si="14"/>
        <v/>
      </c>
      <c r="AU21" s="37"/>
      <c r="AV21" s="37"/>
    </row>
    <row r="22" spans="1:48" ht="45" customHeight="1" x14ac:dyDescent="0.15">
      <c r="B22" s="45">
        <f t="shared" si="15"/>
        <v>45725</v>
      </c>
      <c r="C22" s="46" t="str">
        <f t="shared" si="5"/>
        <v>日</v>
      </c>
      <c r="D22" s="283" t="str">
        <f>IF(OR(WEEKDAY(B22)=1,WEEKDAY(B22)=7),"休日",IF(ISNA(VLOOKUP(B22,'(事務用)2024年度休日一覧(土日除く)'!A:B,2,FALSE)),"","休日"))</f>
        <v>休日</v>
      </c>
      <c r="E22" s="130" t="str">
        <f>IF(D22="",Q9,"")</f>
        <v/>
      </c>
      <c r="F22" s="69" t="s">
        <v>12</v>
      </c>
      <c r="G22" s="83" t="str">
        <f>IF(D22="",IF(S9="","",S9),"")</f>
        <v/>
      </c>
      <c r="H22" s="130" t="str">
        <f>IF(D22="",Q10,"")</f>
        <v/>
      </c>
      <c r="I22" s="69" t="s">
        <v>12</v>
      </c>
      <c r="J22" s="80" t="str">
        <f>IF(D22="",IF(S10="","",S10),"")</f>
        <v/>
      </c>
      <c r="K22" s="213" t="str">
        <f>IF(D22="",IF(W9="","",W9),"")</f>
        <v/>
      </c>
      <c r="L22" s="151"/>
      <c r="M22" s="147"/>
      <c r="N22" s="45">
        <f t="shared" si="16"/>
        <v>45742</v>
      </c>
      <c r="O22" s="46" t="str">
        <f t="shared" si="0"/>
        <v>水</v>
      </c>
      <c r="P22" s="283" t="str">
        <f>IF(OR(WEEKDAY(N22)=1,WEEKDAY(N22)=7),"休日",IF(ISNA(VLOOKUP(N22,'(事務用)2024年度休日一覧(土日除く)'!A:B,2,FALSE)),"","休日"))</f>
        <v/>
      </c>
      <c r="Q22" s="130">
        <f>IF(P22="",Q9,"")</f>
        <v>0</v>
      </c>
      <c r="R22" s="69" t="s">
        <v>12</v>
      </c>
      <c r="S22" s="84" t="str">
        <f>IF(P22="",IF(S9="","",S9),"")</f>
        <v/>
      </c>
      <c r="T22" s="130">
        <f>IF(P22="",Q10,"")</f>
        <v>0</v>
      </c>
      <c r="U22" s="72" t="s">
        <v>12</v>
      </c>
      <c r="V22" s="154" t="str">
        <f>IF(P22="",IF(S10="","",S10),"")</f>
        <v/>
      </c>
      <c r="W22" s="217" t="str">
        <f>IF(P22="",IF(W9="","",W9),"")</f>
        <v/>
      </c>
      <c r="X22" s="150"/>
      <c r="Y22" s="119"/>
      <c r="Z22" s="52"/>
      <c r="AA22" s="102"/>
      <c r="AB22" s="102"/>
      <c r="AC22" s="104"/>
      <c r="AD22" s="109" t="s">
        <v>24</v>
      </c>
      <c r="AE22" s="207" t="str">
        <f t="shared" si="1"/>
        <v/>
      </c>
      <c r="AF22" s="207" t="str">
        <f t="shared" si="2"/>
        <v/>
      </c>
      <c r="AG22" s="232" t="e">
        <f t="shared" si="6"/>
        <v>#VALUE!</v>
      </c>
      <c r="AH22" s="232">
        <f t="shared" si="7"/>
        <v>0</v>
      </c>
      <c r="AI22" s="222" t="str">
        <f t="shared" si="8"/>
        <v/>
      </c>
      <c r="AJ22" s="232" t="str">
        <f t="shared" si="9"/>
        <v/>
      </c>
      <c r="AK22" s="236" t="str">
        <f t="shared" si="17"/>
        <v/>
      </c>
      <c r="AL22" s="37"/>
      <c r="AM22" s="106" t="s">
        <v>39</v>
      </c>
      <c r="AN22" s="208" t="e">
        <f t="shared" si="3"/>
        <v>#VALUE!</v>
      </c>
      <c r="AO22" s="208" t="e">
        <f t="shared" si="4"/>
        <v>#VALUE!</v>
      </c>
      <c r="AP22" s="240" t="e">
        <f t="shared" si="10"/>
        <v>#VALUE!</v>
      </c>
      <c r="AQ22" s="240">
        <f t="shared" si="11"/>
        <v>0</v>
      </c>
      <c r="AR22" s="225" t="str">
        <f t="shared" si="12"/>
        <v/>
      </c>
      <c r="AS22" s="242" t="str">
        <f t="shared" si="13"/>
        <v/>
      </c>
      <c r="AT22" s="241" t="str">
        <f t="shared" si="14"/>
        <v/>
      </c>
      <c r="AU22" s="37"/>
      <c r="AV22" s="37"/>
    </row>
    <row r="23" spans="1:48" ht="45" customHeight="1" x14ac:dyDescent="0.15">
      <c r="B23" s="45">
        <f t="shared" si="15"/>
        <v>45726</v>
      </c>
      <c r="C23" s="46" t="str">
        <f t="shared" si="5"/>
        <v>月</v>
      </c>
      <c r="D23" s="283" t="str">
        <f>IF(OR(WEEKDAY(B23)=1,WEEKDAY(B23)=7),"休日",IF(ISNA(VLOOKUP(B23,'(事務用)2024年度休日一覧(土日除く)'!A:B,2,FALSE)),"","休日"))</f>
        <v/>
      </c>
      <c r="E23" s="130">
        <f>IF(D23="",Q9,"")</f>
        <v>0</v>
      </c>
      <c r="F23" s="69" t="s">
        <v>12</v>
      </c>
      <c r="G23" s="78" t="str">
        <f>IF(D23="",IF(S9="","",S9),"")</f>
        <v/>
      </c>
      <c r="H23" s="130">
        <f>IF(D23="",Q10,"")</f>
        <v>0</v>
      </c>
      <c r="I23" s="69" t="s">
        <v>12</v>
      </c>
      <c r="J23" s="77" t="str">
        <f>IF(D23="",IF(S10="","",S10),"")</f>
        <v/>
      </c>
      <c r="K23" s="210" t="str">
        <f>IF(D23="",IF(W9="","",W9),"")</f>
        <v/>
      </c>
      <c r="L23" s="150"/>
      <c r="M23" s="74"/>
      <c r="N23" s="45">
        <f t="shared" si="16"/>
        <v>45743</v>
      </c>
      <c r="O23" s="46" t="str">
        <f t="shared" si="0"/>
        <v>木</v>
      </c>
      <c r="P23" s="283" t="str">
        <f>IF(OR(WEEKDAY(N23)=1,WEEKDAY(N23)=7),"休日",IF(ISNA(VLOOKUP(N23,'(事務用)2024年度休日一覧(土日除く)'!A:B,2,FALSE)),"","休日"))</f>
        <v/>
      </c>
      <c r="Q23" s="130">
        <f>IF(P23="",Q9,"")</f>
        <v>0</v>
      </c>
      <c r="R23" s="69" t="s">
        <v>12</v>
      </c>
      <c r="S23" s="84" t="str">
        <f>IF(P23="",IF(S9="","",S9),"")</f>
        <v/>
      </c>
      <c r="T23" s="130">
        <f>IF(P23="",Q10,"")</f>
        <v>0</v>
      </c>
      <c r="U23" s="69" t="s">
        <v>12</v>
      </c>
      <c r="V23" s="154" t="str">
        <f>IF(P23="",IF(S10="","",S10),"")</f>
        <v/>
      </c>
      <c r="W23" s="217" t="str">
        <f>IF(P23="",IF(W9="","",W9),"")</f>
        <v/>
      </c>
      <c r="X23" s="150"/>
      <c r="Y23" s="256"/>
      <c r="Z23" s="52"/>
      <c r="AA23" s="12"/>
      <c r="AB23" s="12"/>
      <c r="AC23" s="22"/>
      <c r="AD23" s="109" t="s">
        <v>25</v>
      </c>
      <c r="AE23" s="207" t="e">
        <f t="shared" si="1"/>
        <v>#VALUE!</v>
      </c>
      <c r="AF23" s="207" t="e">
        <f t="shared" si="2"/>
        <v>#VALUE!</v>
      </c>
      <c r="AG23" s="232" t="e">
        <f t="shared" si="6"/>
        <v>#VALUE!</v>
      </c>
      <c r="AH23" s="232">
        <f t="shared" si="7"/>
        <v>0</v>
      </c>
      <c r="AI23" s="222" t="str">
        <f t="shared" si="8"/>
        <v/>
      </c>
      <c r="AJ23" s="232" t="str">
        <f t="shared" si="9"/>
        <v/>
      </c>
      <c r="AK23" s="236" t="str">
        <f t="shared" si="17"/>
        <v/>
      </c>
      <c r="AM23" s="106" t="s">
        <v>40</v>
      </c>
      <c r="AN23" s="208" t="e">
        <f t="shared" si="3"/>
        <v>#VALUE!</v>
      </c>
      <c r="AO23" s="208" t="e">
        <f t="shared" si="4"/>
        <v>#VALUE!</v>
      </c>
      <c r="AP23" s="240" t="e">
        <f t="shared" si="10"/>
        <v>#VALUE!</v>
      </c>
      <c r="AQ23" s="240">
        <f t="shared" si="11"/>
        <v>0</v>
      </c>
      <c r="AR23" s="225" t="str">
        <f t="shared" si="12"/>
        <v/>
      </c>
      <c r="AS23" s="242" t="str">
        <f t="shared" si="13"/>
        <v/>
      </c>
      <c r="AT23" s="241" t="str">
        <f t="shared" si="14"/>
        <v/>
      </c>
    </row>
    <row r="24" spans="1:48" ht="45" customHeight="1" x14ac:dyDescent="0.15">
      <c r="B24" s="45">
        <f t="shared" si="15"/>
        <v>45727</v>
      </c>
      <c r="C24" s="46" t="str">
        <f t="shared" si="5"/>
        <v>火</v>
      </c>
      <c r="D24" s="283" t="str">
        <f>IF(OR(WEEKDAY(B24)=1,WEEKDAY(B24)=7),"休日",IF(ISNA(VLOOKUP(B24,'(事務用)2024年度休日一覧(土日除く)'!A:B,2,FALSE)),"","休日"))</f>
        <v/>
      </c>
      <c r="E24" s="130">
        <f>IF(D24="",Q9,"")</f>
        <v>0</v>
      </c>
      <c r="F24" s="69" t="s">
        <v>12</v>
      </c>
      <c r="G24" s="83" t="str">
        <f>IF(D24="",IF(S9="","",S9),"")</f>
        <v/>
      </c>
      <c r="H24" s="134">
        <f>IF(D24="",Q10,"")</f>
        <v>0</v>
      </c>
      <c r="I24" s="69" t="s">
        <v>12</v>
      </c>
      <c r="J24" s="77" t="str">
        <f>IF(D24="",IF(S10="","",S10),"")</f>
        <v/>
      </c>
      <c r="K24" s="46" t="str">
        <f>IF(D24="",IF(W9="","",W9),"")</f>
        <v/>
      </c>
      <c r="L24" s="151"/>
      <c r="M24" s="147"/>
      <c r="N24" s="45">
        <f t="shared" si="16"/>
        <v>45744</v>
      </c>
      <c r="O24" s="46" t="str">
        <f t="shared" si="0"/>
        <v>金</v>
      </c>
      <c r="P24" s="283" t="str">
        <f>IF(OR(WEEKDAY(N24)=1,WEEKDAY(N24)=7),"休日",IF(ISNA(VLOOKUP(N24,'(事務用)2024年度休日一覧(土日除く)'!A:B,2,FALSE)),"","休日"))</f>
        <v/>
      </c>
      <c r="Q24" s="130">
        <f>IF(P24="",Q9,"")</f>
        <v>0</v>
      </c>
      <c r="R24" s="69" t="s">
        <v>12</v>
      </c>
      <c r="S24" s="84" t="str">
        <f>IF(P24="",IF(S9="","",S9),"")</f>
        <v/>
      </c>
      <c r="T24" s="130">
        <f>IF(P24="",Q10,"")</f>
        <v>0</v>
      </c>
      <c r="U24" s="72" t="s">
        <v>12</v>
      </c>
      <c r="V24" s="154" t="str">
        <f>IF(P24="",IF(S10="","",S10),"")</f>
        <v/>
      </c>
      <c r="W24" s="217" t="str">
        <f>IF(P24="",IF(W9="","",W9),"")</f>
        <v/>
      </c>
      <c r="X24" s="150"/>
      <c r="Y24" s="256"/>
      <c r="Z24" s="52"/>
      <c r="AA24" s="59"/>
      <c r="AB24" s="12"/>
      <c r="AC24" s="22"/>
      <c r="AD24" s="109" t="s">
        <v>26</v>
      </c>
      <c r="AE24" s="207" t="e">
        <f t="shared" si="1"/>
        <v>#VALUE!</v>
      </c>
      <c r="AF24" s="207" t="e">
        <f t="shared" si="2"/>
        <v>#VALUE!</v>
      </c>
      <c r="AG24" s="232" t="e">
        <f t="shared" si="6"/>
        <v>#VALUE!</v>
      </c>
      <c r="AH24" s="232">
        <f t="shared" si="7"/>
        <v>0</v>
      </c>
      <c r="AI24" s="222" t="str">
        <f t="shared" si="8"/>
        <v/>
      </c>
      <c r="AJ24" s="232" t="str">
        <f t="shared" si="9"/>
        <v/>
      </c>
      <c r="AK24" s="236" t="str">
        <f t="shared" si="17"/>
        <v/>
      </c>
      <c r="AM24" s="106" t="s">
        <v>41</v>
      </c>
      <c r="AN24" s="208" t="e">
        <f t="shared" si="3"/>
        <v>#VALUE!</v>
      </c>
      <c r="AO24" s="208" t="e">
        <f t="shared" si="4"/>
        <v>#VALUE!</v>
      </c>
      <c r="AP24" s="240" t="e">
        <f t="shared" si="10"/>
        <v>#VALUE!</v>
      </c>
      <c r="AQ24" s="240">
        <f t="shared" si="11"/>
        <v>0</v>
      </c>
      <c r="AR24" s="225" t="str">
        <f t="shared" si="12"/>
        <v/>
      </c>
      <c r="AS24" s="242" t="str">
        <f t="shared" si="13"/>
        <v/>
      </c>
      <c r="AT24" s="241" t="str">
        <f t="shared" si="14"/>
        <v/>
      </c>
    </row>
    <row r="25" spans="1:48" ht="45" customHeight="1" x14ac:dyDescent="0.15">
      <c r="B25" s="45">
        <f t="shared" si="15"/>
        <v>45728</v>
      </c>
      <c r="C25" s="46" t="str">
        <f t="shared" si="5"/>
        <v>水</v>
      </c>
      <c r="D25" s="283" t="str">
        <f>IF(OR(WEEKDAY(B25)=1,WEEKDAY(B25)=7),"休日",IF(ISNA(VLOOKUP(B25,'(事務用)2024年度休日一覧(土日除く)'!A:B,2,FALSE)),"","休日"))</f>
        <v/>
      </c>
      <c r="E25" s="130">
        <f>IF(D25="",Q9,"")</f>
        <v>0</v>
      </c>
      <c r="F25" s="69" t="s">
        <v>12</v>
      </c>
      <c r="G25" s="77" t="str">
        <f>IF(D25="",IF(S9="","",S9),"")</f>
        <v/>
      </c>
      <c r="H25" s="135">
        <f>IF(D25="",Q10,"")</f>
        <v>0</v>
      </c>
      <c r="I25" s="72" t="s">
        <v>12</v>
      </c>
      <c r="J25" s="78" t="str">
        <f>IF(D25="",IF(S10="","",S10),"")</f>
        <v/>
      </c>
      <c r="K25" s="212" t="str">
        <f>IF(D25="",IF(W9="","",W9),"")</f>
        <v/>
      </c>
      <c r="L25" s="150"/>
      <c r="M25" s="74"/>
      <c r="N25" s="45">
        <f t="shared" si="16"/>
        <v>45745</v>
      </c>
      <c r="O25" s="46" t="str">
        <f t="shared" si="0"/>
        <v>土</v>
      </c>
      <c r="P25" s="283" t="str">
        <f>IF(OR(WEEKDAY(N25)=1,WEEKDAY(N25)=7),"休日",IF(ISNA(VLOOKUP(N25,'(事務用)2024年度休日一覧(土日除く)'!A:B,2,FALSE)),"","休日"))</f>
        <v>休日</v>
      </c>
      <c r="Q25" s="130" t="str">
        <f>IF(P25="",Q9,"")</f>
        <v/>
      </c>
      <c r="R25" s="69" t="s">
        <v>12</v>
      </c>
      <c r="S25" s="84" t="str">
        <f>IF(P25="",IF(S9="","",S9),"")</f>
        <v/>
      </c>
      <c r="T25" s="130" t="str">
        <f>IF(P25="",Q10,"")</f>
        <v/>
      </c>
      <c r="U25" s="72" t="s">
        <v>12</v>
      </c>
      <c r="V25" s="154" t="str">
        <f>IF(P25="",IF(S10="","",S10),"")</f>
        <v/>
      </c>
      <c r="W25" s="217" t="str">
        <f>IF(P25="",IF(W9="","",W9),"")</f>
        <v/>
      </c>
      <c r="X25" s="150"/>
      <c r="Y25" s="256"/>
      <c r="Z25" s="52"/>
      <c r="AA25" s="12"/>
      <c r="AB25" s="12"/>
      <c r="AC25" s="22"/>
      <c r="AD25" s="109" t="s">
        <v>27</v>
      </c>
      <c r="AE25" s="207" t="e">
        <f t="shared" si="1"/>
        <v>#VALUE!</v>
      </c>
      <c r="AF25" s="207" t="e">
        <f t="shared" si="2"/>
        <v>#VALUE!</v>
      </c>
      <c r="AG25" s="232" t="e">
        <f t="shared" si="6"/>
        <v>#VALUE!</v>
      </c>
      <c r="AH25" s="232">
        <f t="shared" si="7"/>
        <v>0</v>
      </c>
      <c r="AI25" s="222" t="str">
        <f t="shared" si="8"/>
        <v/>
      </c>
      <c r="AJ25" s="232" t="str">
        <f t="shared" si="9"/>
        <v/>
      </c>
      <c r="AK25" s="236" t="str">
        <f t="shared" si="17"/>
        <v/>
      </c>
      <c r="AM25" s="106" t="s">
        <v>42</v>
      </c>
      <c r="AN25" s="208" t="str">
        <f t="shared" si="3"/>
        <v/>
      </c>
      <c r="AO25" s="208" t="str">
        <f t="shared" si="4"/>
        <v/>
      </c>
      <c r="AP25" s="240" t="e">
        <f t="shared" si="10"/>
        <v>#VALUE!</v>
      </c>
      <c r="AQ25" s="240">
        <f t="shared" si="11"/>
        <v>0</v>
      </c>
      <c r="AR25" s="225" t="str">
        <f t="shared" si="12"/>
        <v/>
      </c>
      <c r="AS25" s="242" t="str">
        <f t="shared" si="13"/>
        <v/>
      </c>
      <c r="AT25" s="241" t="str">
        <f t="shared" si="14"/>
        <v/>
      </c>
    </row>
    <row r="26" spans="1:48" ht="45" customHeight="1" x14ac:dyDescent="0.15">
      <c r="B26" s="45">
        <f t="shared" si="15"/>
        <v>45729</v>
      </c>
      <c r="C26" s="46" t="str">
        <f t="shared" si="5"/>
        <v>木</v>
      </c>
      <c r="D26" s="283" t="str">
        <f>IF(OR(WEEKDAY(B26)=1,WEEKDAY(B26)=7),"休日",IF(ISNA(VLOOKUP(B26,'(事務用)2024年度休日一覧(土日除く)'!A:B,2,FALSE)),"","休日"))</f>
        <v/>
      </c>
      <c r="E26" s="130">
        <f>IF(D26="",Q9,"")</f>
        <v>0</v>
      </c>
      <c r="F26" s="69" t="s">
        <v>12</v>
      </c>
      <c r="G26" s="77" t="str">
        <f>IF(D26="",IF(S9="","",S9),"")</f>
        <v/>
      </c>
      <c r="H26" s="130">
        <f>IF(D26="",Q10,"")</f>
        <v>0</v>
      </c>
      <c r="I26" s="72" t="s">
        <v>12</v>
      </c>
      <c r="J26" s="77" t="str">
        <f>IF(D26="",IF(S10="","",S10),"")</f>
        <v/>
      </c>
      <c r="K26" s="210" t="str">
        <f>IF(D26="",IF(W9="","",W9),"")</f>
        <v/>
      </c>
      <c r="L26" s="150"/>
      <c r="M26" s="146"/>
      <c r="N26" s="47">
        <f t="shared" si="16"/>
        <v>45746</v>
      </c>
      <c r="O26" s="48" t="str">
        <f t="shared" si="0"/>
        <v>日</v>
      </c>
      <c r="P26" s="284" t="str">
        <f>IF(OR(WEEKDAY(N26)=1,WEEKDAY(N26)=7),"休日",IF(ISNA(VLOOKUP(N26,'(事務用)2024年度休日一覧(土日除く)'!A:B,2,FALSE)),"","休日"))</f>
        <v>休日</v>
      </c>
      <c r="Q26" s="135" t="str">
        <f>IF(P26="",Q9,"")</f>
        <v/>
      </c>
      <c r="R26" s="69" t="s">
        <v>12</v>
      </c>
      <c r="S26" s="251" t="str">
        <f>IF(P26="",IF(S9="","",S9),"")</f>
        <v/>
      </c>
      <c r="T26" s="135" t="str">
        <f>IF(P26="",Q10,"")</f>
        <v/>
      </c>
      <c r="U26" s="73" t="s">
        <v>12</v>
      </c>
      <c r="V26" s="80" t="str">
        <f>IF(P26="",IF(S10="","",S10),"")</f>
        <v/>
      </c>
      <c r="W26" s="46" t="str">
        <f>IF(P26="",IF(W9="","",W9),"")</f>
        <v/>
      </c>
      <c r="X26" s="150"/>
      <c r="Y26" s="119"/>
      <c r="Z26" s="52"/>
      <c r="AA26" s="12"/>
      <c r="AB26" s="12"/>
      <c r="AC26" s="22"/>
      <c r="AD26" s="109" t="s">
        <v>28</v>
      </c>
      <c r="AE26" s="207" t="e">
        <f t="shared" si="1"/>
        <v>#VALUE!</v>
      </c>
      <c r="AF26" s="207" t="e">
        <f t="shared" si="2"/>
        <v>#VALUE!</v>
      </c>
      <c r="AG26" s="232" t="e">
        <f t="shared" si="6"/>
        <v>#VALUE!</v>
      </c>
      <c r="AH26" s="232">
        <f t="shared" si="7"/>
        <v>0</v>
      </c>
      <c r="AI26" s="222" t="str">
        <f t="shared" si="8"/>
        <v/>
      </c>
      <c r="AJ26" s="232" t="str">
        <f t="shared" si="9"/>
        <v/>
      </c>
      <c r="AK26" s="236" t="str">
        <f t="shared" si="17"/>
        <v/>
      </c>
      <c r="AM26" s="106" t="s">
        <v>43</v>
      </c>
      <c r="AN26" s="208" t="str">
        <f t="shared" si="3"/>
        <v/>
      </c>
      <c r="AO26" s="208" t="str">
        <f t="shared" si="4"/>
        <v/>
      </c>
      <c r="AP26" s="240" t="e">
        <f t="shared" si="10"/>
        <v>#VALUE!</v>
      </c>
      <c r="AQ26" s="240">
        <f t="shared" si="11"/>
        <v>0</v>
      </c>
      <c r="AR26" s="225" t="str">
        <f t="shared" si="12"/>
        <v/>
      </c>
      <c r="AS26" s="242" t="str">
        <f t="shared" si="13"/>
        <v/>
      </c>
      <c r="AT26" s="241" t="str">
        <f t="shared" si="14"/>
        <v/>
      </c>
    </row>
    <row r="27" spans="1:48" ht="45" customHeight="1" thickBot="1" x14ac:dyDescent="0.2">
      <c r="B27" s="45">
        <f t="shared" si="15"/>
        <v>45730</v>
      </c>
      <c r="C27" s="46" t="str">
        <f t="shared" si="5"/>
        <v>金</v>
      </c>
      <c r="D27" s="283" t="str">
        <f>IF(OR(WEEKDAY(B27)=1,WEEKDAY(B27)=7),"休日",IF(ISNA(VLOOKUP(B27,'(事務用)2024年度休日一覧(土日除く)'!A:B,2,FALSE)),"","休日"))</f>
        <v/>
      </c>
      <c r="E27" s="130">
        <f>IF(D27="",Q9,"")</f>
        <v>0</v>
      </c>
      <c r="F27" s="69" t="s">
        <v>12</v>
      </c>
      <c r="G27" s="78" t="str">
        <f>IF(D27="",IF(S9="","",S9),"")</f>
        <v/>
      </c>
      <c r="H27" s="130">
        <f>IF(D27="",Q10,"")</f>
        <v>0</v>
      </c>
      <c r="I27" s="69" t="s">
        <v>12</v>
      </c>
      <c r="J27" s="78" t="str">
        <f>IF(D27="",IF(S10="","",S10),"")</f>
        <v/>
      </c>
      <c r="K27" s="212" t="str">
        <f>IF(D27="",IF(W9="","",W9),"")</f>
        <v/>
      </c>
      <c r="L27" s="150"/>
      <c r="M27" s="118"/>
      <c r="N27" s="47">
        <f t="shared" si="16"/>
        <v>45747</v>
      </c>
      <c r="O27" s="48" t="str">
        <f t="shared" si="0"/>
        <v>月</v>
      </c>
      <c r="P27" s="284" t="str">
        <f>IF(OR(WEEKDAY(N27)=1,WEEKDAY(N27)=7),"休日",IF(ISNA(VLOOKUP(N27,'(事務用)2024年度休日一覧(土日除く)'!A:B,2,FALSE)),"","休日"))</f>
        <v/>
      </c>
      <c r="Q27" s="135">
        <f>IF(P27="",Q9,"")</f>
        <v>0</v>
      </c>
      <c r="R27" s="69" t="s">
        <v>12</v>
      </c>
      <c r="S27" s="251" t="str">
        <f>IF(P27="",IF(S9="","",S9),"")</f>
        <v/>
      </c>
      <c r="T27" s="135">
        <f>IF(P27="",Q10,"")</f>
        <v>0</v>
      </c>
      <c r="U27" s="71" t="s">
        <v>12</v>
      </c>
      <c r="V27" s="87" t="str">
        <f>IF(P27="",IF(S10="","",S10),"")</f>
        <v/>
      </c>
      <c r="W27" s="46" t="str">
        <f>IF(P27="",IF(W9="","",W9),"")</f>
        <v/>
      </c>
      <c r="X27" s="150"/>
      <c r="Y27" s="119"/>
      <c r="Z27" s="52"/>
      <c r="AA27" s="23"/>
      <c r="AB27" s="286"/>
      <c r="AC27" s="18"/>
      <c r="AD27" s="109" t="s">
        <v>29</v>
      </c>
      <c r="AE27" s="205" t="e">
        <f t="shared" si="1"/>
        <v>#VALUE!</v>
      </c>
      <c r="AF27" s="205" t="e">
        <f t="shared" si="2"/>
        <v>#VALUE!</v>
      </c>
      <c r="AG27" s="230" t="e">
        <f t="shared" si="6"/>
        <v>#VALUE!</v>
      </c>
      <c r="AH27" s="230">
        <f t="shared" si="7"/>
        <v>0</v>
      </c>
      <c r="AI27" s="221" t="str">
        <f t="shared" si="8"/>
        <v/>
      </c>
      <c r="AJ27" s="230" t="str">
        <f t="shared" si="9"/>
        <v/>
      </c>
      <c r="AK27" s="236" t="str">
        <f t="shared" si="17"/>
        <v/>
      </c>
      <c r="AM27" s="106" t="s">
        <v>85</v>
      </c>
      <c r="AN27" s="209" t="e">
        <f t="shared" si="3"/>
        <v>#VALUE!</v>
      </c>
      <c r="AO27" s="208" t="e">
        <f t="shared" si="4"/>
        <v>#VALUE!</v>
      </c>
      <c r="AP27" s="240" t="e">
        <f t="shared" si="10"/>
        <v>#VALUE!</v>
      </c>
      <c r="AQ27" s="240">
        <f t="shared" si="11"/>
        <v>0</v>
      </c>
      <c r="AR27" s="225" t="str">
        <f t="shared" si="12"/>
        <v/>
      </c>
      <c r="AS27" s="242" t="str">
        <f t="shared" si="13"/>
        <v/>
      </c>
      <c r="AT27" s="243" t="str">
        <f t="shared" si="14"/>
        <v/>
      </c>
    </row>
    <row r="28" spans="1:48" ht="45" customHeight="1" x14ac:dyDescent="0.15">
      <c r="B28" s="45">
        <f t="shared" si="15"/>
        <v>45731</v>
      </c>
      <c r="C28" s="46" t="str">
        <f t="shared" si="5"/>
        <v>土</v>
      </c>
      <c r="D28" s="283" t="str">
        <f>IF(OR(WEEKDAY(B28)=1,WEEKDAY(B28)=7),"休日",IF(ISNA(VLOOKUP(B28,'(事務用)2024年度休日一覧(土日除く)'!A:B,2,FALSE)),"","休日"))</f>
        <v>休日</v>
      </c>
      <c r="E28" s="130" t="str">
        <f>IF(D28="",Q9,"")</f>
        <v/>
      </c>
      <c r="F28" s="69" t="s">
        <v>12</v>
      </c>
      <c r="G28" s="78" t="str">
        <f>IF(D28="",IF(S9="","",S9),"")</f>
        <v/>
      </c>
      <c r="H28" s="130" t="str">
        <f>IF(D28="",Q10,"")</f>
        <v/>
      </c>
      <c r="I28" s="72" t="s">
        <v>12</v>
      </c>
      <c r="J28" s="80" t="str">
        <f>IF(D28="",IF(S10="","",S10),"")</f>
        <v/>
      </c>
      <c r="K28" s="213" t="str">
        <f>IF(D28="",IF(W9="","",W9),"")</f>
        <v/>
      </c>
      <c r="L28" s="151"/>
      <c r="M28" s="74"/>
      <c r="N28" s="361"/>
      <c r="O28" s="362" t="s">
        <v>74</v>
      </c>
      <c r="P28" s="362"/>
      <c r="Q28" s="362"/>
      <c r="R28" s="362"/>
      <c r="S28" s="362"/>
      <c r="T28" s="362"/>
      <c r="U28" s="362"/>
      <c r="V28" s="362"/>
      <c r="W28" s="362"/>
      <c r="X28" s="362"/>
      <c r="Y28" s="362"/>
      <c r="Z28" s="52"/>
      <c r="AA28" s="23"/>
      <c r="AB28" s="286"/>
      <c r="AC28" s="18"/>
      <c r="AD28" s="109" t="s">
        <v>30</v>
      </c>
      <c r="AE28" s="205" t="str">
        <f t="shared" si="1"/>
        <v/>
      </c>
      <c r="AF28" s="205" t="str">
        <f t="shared" si="2"/>
        <v/>
      </c>
      <c r="AG28" s="230" t="e">
        <f t="shared" si="6"/>
        <v>#VALUE!</v>
      </c>
      <c r="AH28" s="230">
        <f t="shared" si="7"/>
        <v>0</v>
      </c>
      <c r="AI28" s="221" t="str">
        <f t="shared" si="8"/>
        <v/>
      </c>
      <c r="AJ28" s="230" t="str">
        <f t="shared" si="9"/>
        <v/>
      </c>
      <c r="AK28" s="236" t="str">
        <f t="shared" si="17"/>
        <v/>
      </c>
      <c r="AM28" s="363"/>
      <c r="AN28" s="364"/>
      <c r="AO28" s="159"/>
      <c r="AP28" s="160"/>
      <c r="AQ28" s="160"/>
      <c r="AR28" s="156"/>
    </row>
    <row r="29" spans="1:48" ht="45" customHeight="1" x14ac:dyDescent="0.15">
      <c r="B29" s="47">
        <f t="shared" si="15"/>
        <v>45732</v>
      </c>
      <c r="C29" s="48" t="str">
        <f t="shared" si="5"/>
        <v>日</v>
      </c>
      <c r="D29" s="284" t="str">
        <f>IF(OR(WEEKDAY(B29)=1,WEEKDAY(B29)=7),"休日",IF(ISNA(VLOOKUP(B29,'(事務用)2024年度休日一覧(土日除く)'!A:B,2,FALSE)),"","休日"))</f>
        <v>休日</v>
      </c>
      <c r="E29" s="130" t="str">
        <f>IF(D29="",Q9,"")</f>
        <v/>
      </c>
      <c r="F29" s="70" t="s">
        <v>12</v>
      </c>
      <c r="G29" s="78" t="str">
        <f>IF(D29="",IF(S9="","",S9),"")</f>
        <v/>
      </c>
      <c r="H29" s="130" t="str">
        <f>IF(D29="",Q10,"")</f>
        <v/>
      </c>
      <c r="I29" s="73" t="s">
        <v>12</v>
      </c>
      <c r="J29" s="77" t="str">
        <f>IF(D29="",IF(S10="","",S10),"")</f>
        <v/>
      </c>
      <c r="K29" s="210" t="str">
        <f>IF(D29="",IF(W9="","",W9),"")</f>
        <v/>
      </c>
      <c r="L29" s="150"/>
      <c r="M29" s="118"/>
      <c r="N29" s="301"/>
      <c r="O29" s="302"/>
      <c r="P29" s="302"/>
      <c r="Q29" s="302"/>
      <c r="R29" s="302"/>
      <c r="S29" s="302"/>
      <c r="T29" s="302"/>
      <c r="U29" s="302"/>
      <c r="V29" s="302"/>
      <c r="W29" s="302"/>
      <c r="X29" s="302"/>
      <c r="Y29" s="302"/>
      <c r="Z29" s="287"/>
      <c r="AA29" s="19"/>
      <c r="AB29" s="23"/>
      <c r="AC29" s="286"/>
      <c r="AD29" s="109" t="s">
        <v>58</v>
      </c>
      <c r="AE29" s="205" t="str">
        <f t="shared" si="1"/>
        <v/>
      </c>
      <c r="AF29" s="205" t="str">
        <f t="shared" si="2"/>
        <v/>
      </c>
      <c r="AG29" s="233" t="e">
        <f t="shared" si="6"/>
        <v>#VALUE!</v>
      </c>
      <c r="AH29" s="233">
        <f t="shared" si="7"/>
        <v>0</v>
      </c>
      <c r="AI29" s="221" t="str">
        <f t="shared" si="8"/>
        <v/>
      </c>
      <c r="AJ29" s="230" t="str">
        <f t="shared" si="9"/>
        <v/>
      </c>
      <c r="AK29" s="236" t="str">
        <f t="shared" si="17"/>
        <v/>
      </c>
      <c r="AL29" s="176"/>
    </row>
    <row r="30" spans="1:48" ht="45" customHeight="1" thickBot="1" x14ac:dyDescent="0.2">
      <c r="A30" s="179"/>
      <c r="B30" s="178">
        <f t="shared" si="15"/>
        <v>45733</v>
      </c>
      <c r="C30" s="49" t="str">
        <f t="shared" si="5"/>
        <v>月</v>
      </c>
      <c r="D30" s="288" t="str">
        <f>IF(OR(WEEKDAY(B30)=1,WEEKDAY(B30)=7),"休日",IF(ISNA(VLOOKUP(B30,'(事務用)2024年度休日一覧(土日除く)'!A:B,2,FALSE)),"","休日"))</f>
        <v/>
      </c>
      <c r="E30" s="132">
        <f>IF(D30="",Q9,"")</f>
        <v>0</v>
      </c>
      <c r="F30" s="71" t="s">
        <v>12</v>
      </c>
      <c r="G30" s="83" t="str">
        <f>IF(D30="",IF(S9="","",S9),"")</f>
        <v/>
      </c>
      <c r="H30" s="138">
        <f>IF(D30="",Q10,"")</f>
        <v>0</v>
      </c>
      <c r="I30" s="71" t="s">
        <v>12</v>
      </c>
      <c r="J30" s="82" t="str">
        <f>IF(D30="",IF(S10="","",S10),"")</f>
        <v/>
      </c>
      <c r="K30" s="49" t="str">
        <f>IF(D30="",IF(W9="","",W9),"")</f>
        <v/>
      </c>
      <c r="L30" s="152"/>
      <c r="M30" s="74"/>
      <c r="N30" s="43"/>
      <c r="O30" s="294" t="s">
        <v>77</v>
      </c>
      <c r="P30" s="337"/>
      <c r="Q30" s="337"/>
      <c r="R30" s="295"/>
      <c r="S30" s="42">
        <f>COUNT(B14:B30,N14:N27)</f>
        <v>31</v>
      </c>
      <c r="T30" s="326" t="s">
        <v>78</v>
      </c>
      <c r="U30" s="328"/>
      <c r="V30" s="328"/>
      <c r="W30" s="328"/>
      <c r="X30" s="365">
        <f>SUM(AK14:AK30,AT14:AT27)</f>
        <v>0</v>
      </c>
      <c r="Y30" s="366"/>
      <c r="Z30" s="54"/>
      <c r="AA30" s="3"/>
      <c r="AB30" s="289"/>
      <c r="AC30" s="20"/>
      <c r="AD30" s="109" t="s">
        <v>59</v>
      </c>
      <c r="AE30" s="208" t="e">
        <f t="shared" si="1"/>
        <v>#VALUE!</v>
      </c>
      <c r="AF30" s="208" t="e">
        <f t="shared" si="2"/>
        <v>#VALUE!</v>
      </c>
      <c r="AG30" s="234" t="e">
        <f t="shared" si="6"/>
        <v>#VALUE!</v>
      </c>
      <c r="AH30" s="234">
        <f t="shared" si="7"/>
        <v>0</v>
      </c>
      <c r="AI30" s="222" t="str">
        <f t="shared" si="8"/>
        <v/>
      </c>
      <c r="AJ30" s="232" t="str">
        <f t="shared" si="9"/>
        <v/>
      </c>
      <c r="AK30" s="237" t="str">
        <f t="shared" si="17"/>
        <v/>
      </c>
      <c r="AL30" s="177"/>
      <c r="AM30" s="367"/>
      <c r="AN30" s="367"/>
    </row>
    <row r="31" spans="1:48" ht="45" customHeight="1" x14ac:dyDescent="0.15">
      <c r="B31" s="7"/>
      <c r="C31" s="7"/>
      <c r="D31" s="7"/>
      <c r="E31" s="90"/>
      <c r="F31" s="90"/>
      <c r="G31" s="90"/>
      <c r="H31" s="90"/>
      <c r="I31" s="7"/>
      <c r="J31" s="90"/>
      <c r="K31" s="90"/>
      <c r="L31" s="90"/>
      <c r="M31" s="90"/>
      <c r="N31" s="7"/>
      <c r="O31" s="7"/>
      <c r="P31" s="44"/>
      <c r="Q31" s="44"/>
      <c r="R31" s="44"/>
      <c r="S31" s="7"/>
      <c r="T31" s="326" t="s">
        <v>79</v>
      </c>
      <c r="U31" s="328"/>
      <c r="V31" s="328"/>
      <c r="W31" s="328"/>
      <c r="X31" s="368" t="str">
        <f>IF(X30-(S30/7)*38.75&lt;0,"0.00",X30-(S30/7)*38.75)</f>
        <v>0.00</v>
      </c>
      <c r="Y31" s="369"/>
      <c r="Z31" s="55"/>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4"/>
      <c r="Q32" s="44"/>
      <c r="R32" s="44"/>
      <c r="S32" s="7"/>
      <c r="T32" s="128"/>
      <c r="U32" s="128"/>
      <c r="V32" s="128"/>
      <c r="W32" s="128"/>
      <c r="X32" s="128"/>
      <c r="Y32" s="7"/>
      <c r="Z32" s="55"/>
      <c r="AA32" s="7"/>
      <c r="AB32" s="7"/>
      <c r="AC32" s="7"/>
      <c r="AD32" s="7"/>
      <c r="AE32" s="7"/>
      <c r="AF32" s="7"/>
      <c r="AG32" s="7"/>
      <c r="AH32" s="7"/>
      <c r="AI32" s="7"/>
      <c r="AJ32" s="7"/>
      <c r="AK32" s="7"/>
      <c r="AL32" s="7"/>
      <c r="AM32" s="3"/>
    </row>
    <row r="33" spans="2:39" s="30" customFormat="1" ht="33.75" customHeight="1" x14ac:dyDescent="0.15">
      <c r="B33" s="162"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74.25" customHeight="1" x14ac:dyDescent="0.15">
      <c r="B34" s="338" t="s">
        <v>55</v>
      </c>
      <c r="C34" s="338"/>
      <c r="D34" s="338"/>
      <c r="E34" s="338"/>
      <c r="F34" s="338"/>
      <c r="G34" s="338"/>
      <c r="H34" s="338"/>
      <c r="I34" s="338"/>
      <c r="J34" s="338"/>
      <c r="K34" s="338"/>
      <c r="L34" s="338"/>
      <c r="M34" s="338"/>
      <c r="N34" s="338"/>
      <c r="O34" s="338"/>
      <c r="P34" s="338"/>
      <c r="Q34" s="338"/>
      <c r="R34" s="338"/>
      <c r="S34" s="338"/>
      <c r="T34" s="338"/>
      <c r="U34" s="338"/>
      <c r="V34" s="338"/>
      <c r="W34" s="338"/>
      <c r="X34" s="338"/>
      <c r="Y34" s="338"/>
      <c r="Z34" s="3"/>
      <c r="AA34" s="26"/>
      <c r="AB34" s="3"/>
      <c r="AC34" s="7"/>
      <c r="AD34" s="7"/>
      <c r="AE34" s="7"/>
      <c r="AF34" s="7"/>
      <c r="AG34" s="7"/>
      <c r="AH34" s="7"/>
      <c r="AI34" s="7"/>
      <c r="AJ34" s="7"/>
      <c r="AK34" s="7"/>
      <c r="AL34" s="7"/>
      <c r="AM34" s="3"/>
    </row>
    <row r="35" spans="2:39" ht="12" customHeight="1" thickBot="1" x14ac:dyDescent="0.2">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x14ac:dyDescent="0.2">
      <c r="B36" s="303" t="s">
        <v>44</v>
      </c>
      <c r="C36" s="304"/>
      <c r="D36" s="304"/>
      <c r="E36" s="304"/>
      <c r="F36" s="304"/>
      <c r="G36" s="304"/>
      <c r="H36" s="304"/>
      <c r="I36" s="304"/>
      <c r="J36" s="304"/>
      <c r="K36" s="304"/>
      <c r="L36" s="304"/>
      <c r="M36" s="305"/>
      <c r="N36" s="303" t="s">
        <v>52</v>
      </c>
      <c r="O36" s="304"/>
      <c r="P36" s="304"/>
      <c r="Q36" s="304"/>
      <c r="R36" s="304"/>
      <c r="S36" s="304"/>
      <c r="T36" s="304"/>
      <c r="U36" s="304"/>
      <c r="V36" s="304"/>
      <c r="W36" s="304"/>
      <c r="X36" s="304"/>
      <c r="Y36" s="305"/>
      <c r="Z36" s="7"/>
      <c r="AA36" s="26"/>
      <c r="AB36" s="3"/>
      <c r="AC36" s="7"/>
      <c r="AD36" s="7"/>
      <c r="AE36" s="7"/>
      <c r="AF36" s="7"/>
      <c r="AG36" s="7"/>
      <c r="AH36" s="7"/>
      <c r="AI36" s="7"/>
      <c r="AJ36" s="7"/>
      <c r="AK36" s="7"/>
      <c r="AL36" s="7"/>
      <c r="AM36" s="3"/>
    </row>
    <row r="37" spans="2:39" ht="20.25" customHeight="1" x14ac:dyDescent="0.15">
      <c r="B37" s="113" t="s">
        <v>9</v>
      </c>
      <c r="C37" s="306" t="s">
        <v>10</v>
      </c>
      <c r="D37" s="307"/>
      <c r="E37" s="306" t="s">
        <v>2</v>
      </c>
      <c r="F37" s="308"/>
      <c r="G37" s="308"/>
      <c r="H37" s="306" t="s">
        <v>3</v>
      </c>
      <c r="I37" s="308"/>
      <c r="J37" s="307"/>
      <c r="K37" s="306" t="s">
        <v>8</v>
      </c>
      <c r="L37" s="308"/>
      <c r="M37" s="336"/>
      <c r="N37" s="113" t="s">
        <v>9</v>
      </c>
      <c r="O37" s="308" t="s">
        <v>10</v>
      </c>
      <c r="P37" s="307"/>
      <c r="Q37" s="306" t="s">
        <v>2</v>
      </c>
      <c r="R37" s="308"/>
      <c r="S37" s="307"/>
      <c r="T37" s="306" t="s">
        <v>3</v>
      </c>
      <c r="U37" s="308"/>
      <c r="V37" s="307"/>
      <c r="W37" s="306" t="s">
        <v>8</v>
      </c>
      <c r="X37" s="308"/>
      <c r="Y37" s="336"/>
    </row>
    <row r="38" spans="2:39" ht="39.950000000000003" customHeight="1" x14ac:dyDescent="0.15">
      <c r="B38" s="120"/>
      <c r="C38" s="294"/>
      <c r="D38" s="295"/>
      <c r="E38" s="140"/>
      <c r="F38" s="114" t="s">
        <v>13</v>
      </c>
      <c r="G38" s="116"/>
      <c r="H38" s="140"/>
      <c r="I38" s="114" t="s">
        <v>13</v>
      </c>
      <c r="J38" s="117"/>
      <c r="K38" s="296"/>
      <c r="L38" s="297"/>
      <c r="M38" s="298"/>
      <c r="N38" s="120"/>
      <c r="O38" s="294"/>
      <c r="P38" s="295"/>
      <c r="Q38" s="140"/>
      <c r="R38" s="114" t="s">
        <v>13</v>
      </c>
      <c r="S38" s="116"/>
      <c r="T38" s="140"/>
      <c r="U38" s="114" t="s">
        <v>13</v>
      </c>
      <c r="V38" s="117"/>
      <c r="W38" s="296"/>
      <c r="X38" s="297"/>
      <c r="Y38" s="298"/>
    </row>
    <row r="39" spans="2:39" ht="39.950000000000003" customHeight="1" x14ac:dyDescent="0.15">
      <c r="B39" s="120"/>
      <c r="C39" s="294"/>
      <c r="D39" s="295"/>
      <c r="E39" s="140"/>
      <c r="F39" s="114" t="s">
        <v>13</v>
      </c>
      <c r="G39" s="116"/>
      <c r="H39" s="140"/>
      <c r="I39" s="114" t="s">
        <v>13</v>
      </c>
      <c r="J39" s="117"/>
      <c r="K39" s="296"/>
      <c r="L39" s="297"/>
      <c r="M39" s="298"/>
      <c r="N39" s="120"/>
      <c r="O39" s="294"/>
      <c r="P39" s="295"/>
      <c r="Q39" s="140"/>
      <c r="R39" s="114" t="s">
        <v>13</v>
      </c>
      <c r="S39" s="116"/>
      <c r="T39" s="140"/>
      <c r="U39" s="114" t="s">
        <v>13</v>
      </c>
      <c r="V39" s="117"/>
      <c r="W39" s="296"/>
      <c r="X39" s="297"/>
      <c r="Y39" s="298"/>
    </row>
    <row r="40" spans="2:39" ht="39.950000000000003" customHeight="1" x14ac:dyDescent="0.15">
      <c r="B40" s="120"/>
      <c r="C40" s="294"/>
      <c r="D40" s="295"/>
      <c r="E40" s="140"/>
      <c r="F40" s="114" t="s">
        <v>13</v>
      </c>
      <c r="G40" s="116"/>
      <c r="H40" s="140"/>
      <c r="I40" s="114" t="s">
        <v>13</v>
      </c>
      <c r="J40" s="117"/>
      <c r="K40" s="296"/>
      <c r="L40" s="297"/>
      <c r="M40" s="298"/>
      <c r="N40" s="120"/>
      <c r="O40" s="294"/>
      <c r="P40" s="295"/>
      <c r="Q40" s="140"/>
      <c r="R40" s="114" t="s">
        <v>13</v>
      </c>
      <c r="S40" s="116"/>
      <c r="T40" s="140"/>
      <c r="U40" s="114" t="s">
        <v>13</v>
      </c>
      <c r="V40" s="117"/>
      <c r="W40" s="296"/>
      <c r="X40" s="297"/>
      <c r="Y40" s="298"/>
    </row>
    <row r="41" spans="2:39" ht="39.950000000000003" customHeight="1" x14ac:dyDescent="0.15">
      <c r="B41" s="120"/>
      <c r="C41" s="294"/>
      <c r="D41" s="295"/>
      <c r="E41" s="140"/>
      <c r="F41" s="114" t="s">
        <v>13</v>
      </c>
      <c r="G41" s="116"/>
      <c r="H41" s="140"/>
      <c r="I41" s="114" t="s">
        <v>13</v>
      </c>
      <c r="J41" s="117"/>
      <c r="K41" s="296"/>
      <c r="L41" s="297"/>
      <c r="M41" s="298"/>
      <c r="N41" s="120"/>
      <c r="O41" s="294"/>
      <c r="P41" s="295"/>
      <c r="Q41" s="140"/>
      <c r="R41" s="114" t="s">
        <v>13</v>
      </c>
      <c r="S41" s="116"/>
      <c r="T41" s="140"/>
      <c r="U41" s="114" t="s">
        <v>13</v>
      </c>
      <c r="V41" s="117"/>
      <c r="W41" s="296"/>
      <c r="X41" s="297"/>
      <c r="Y41" s="298"/>
    </row>
    <row r="42" spans="2:39" ht="39.950000000000003" customHeight="1" thickBot="1" x14ac:dyDescent="0.2">
      <c r="B42" s="123"/>
      <c r="C42" s="299"/>
      <c r="D42" s="300"/>
      <c r="E42" s="141"/>
      <c r="F42" s="124" t="s">
        <v>13</v>
      </c>
      <c r="G42" s="125"/>
      <c r="H42" s="141"/>
      <c r="I42" s="124" t="s">
        <v>13</v>
      </c>
      <c r="J42" s="126"/>
      <c r="K42" s="291"/>
      <c r="L42" s="292"/>
      <c r="M42" s="293"/>
      <c r="N42" s="123"/>
      <c r="O42" s="299"/>
      <c r="P42" s="300"/>
      <c r="Q42" s="157"/>
      <c r="R42" s="124" t="s">
        <v>13</v>
      </c>
      <c r="S42" s="125"/>
      <c r="T42" s="157"/>
      <c r="U42" s="124" t="s">
        <v>13</v>
      </c>
      <c r="V42" s="126"/>
      <c r="W42" s="291"/>
      <c r="X42" s="292"/>
      <c r="Y42" s="293"/>
    </row>
    <row r="43" spans="2:39" ht="24" customHeight="1" x14ac:dyDescent="0.15">
      <c r="B43" s="56"/>
      <c r="C43" s="12"/>
      <c r="D43" s="12"/>
      <c r="E43" s="12"/>
      <c r="F43" s="12"/>
      <c r="G43" s="12"/>
      <c r="H43" s="12"/>
      <c r="I43" s="12"/>
      <c r="J43" s="12"/>
      <c r="K43" s="12"/>
      <c r="L43" s="12"/>
      <c r="M43" s="12"/>
      <c r="N43" s="12"/>
      <c r="O43" s="12"/>
      <c r="P43" s="12"/>
      <c r="Q43" s="158"/>
      <c r="R43" s="12"/>
      <c r="S43" s="12"/>
      <c r="T43" s="158"/>
      <c r="U43" s="12"/>
      <c r="V43" s="12"/>
      <c r="W43" s="12"/>
      <c r="X43" s="12"/>
      <c r="Y43" s="12"/>
      <c r="Z43" s="7"/>
      <c r="AA43" s="7"/>
      <c r="AB43" s="3"/>
      <c r="AC43" s="3"/>
      <c r="AD43" s="3"/>
      <c r="AE43" s="3"/>
      <c r="AF43" s="3"/>
      <c r="AG43" s="3"/>
      <c r="AH43" s="3"/>
      <c r="AI43" s="3"/>
      <c r="AJ43" s="3"/>
      <c r="AK43" s="3"/>
      <c r="AL43" s="3"/>
      <c r="AM43" s="3"/>
    </row>
    <row r="44" spans="2:39" ht="38.25" customHeight="1" x14ac:dyDescent="0.15">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7"/>
      <c r="AA45" s="7"/>
      <c r="AB45" s="3"/>
      <c r="AC45" s="3"/>
      <c r="AD45" s="3"/>
      <c r="AE45" s="3"/>
      <c r="AF45" s="3"/>
      <c r="AG45" s="3"/>
      <c r="AH45" s="3"/>
      <c r="AI45" s="3"/>
      <c r="AJ45" s="3"/>
      <c r="AK45" s="3"/>
      <c r="AL45" s="3"/>
      <c r="AM45" s="3"/>
    </row>
    <row r="46" spans="2:39" ht="18.75" customHeight="1" x14ac:dyDescent="0.15">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qref="W9:X9" xr:uid="{00000000-0002-0000-0C00-000000000000}">
      <formula1>"0.5,1,1.5,2,2.5,3,3.5,4,4.5,5,5.5,6,6.5,7,7.5,8"</formula1>
    </dataValidation>
    <dataValidation type="list" allowBlank="1" sqref="Q17 Q10" xr:uid="{00000000-0002-0000-0C00-000001000000}">
      <formula1>"5,6,7,8,9,10,11,12,13,14,15,16,17,18,19,20,21"</formula1>
    </dataValidation>
    <dataValidation type="list" allowBlank="1" showInputMessage="1" showErrorMessage="1" sqref="E38:E42" xr:uid="{00000000-0002-0000-0C00-000002000000}">
      <formula1>"22,23,24,1,2,3,4"</formula1>
    </dataValidation>
    <dataValidation type="list" allowBlank="1" showInputMessage="1" showErrorMessage="1" sqref="Q38:Q42 T38:T42" xr:uid="{00000000-0002-0000-0C00-000003000000}">
      <formula1>"1,2,3,4,5,6,7,8,9,10,11,12,13,14,15,16,17,18,19,20,21,22,23,24"</formula1>
    </dataValidation>
    <dataValidation type="list" allowBlank="1" showInputMessage="1" showErrorMessage="1" sqref="L14:L30 X14:X27" xr:uid="{00000000-0002-0000-0C00-000004000000}">
      <formula1>"○"</formula1>
    </dataValidation>
    <dataValidation type="list" allowBlank="1" showInputMessage="1" showErrorMessage="1" sqref="C38:D42 O38:P42" xr:uid="{00000000-0002-0000-0C00-000005000000}">
      <formula1>"日,月,火,水,木,金,土"</formula1>
    </dataValidation>
    <dataValidation type="list" allowBlank="1" showInputMessage="1" showErrorMessage="1" sqref="B38:B42 N38:N42" xr:uid="{00000000-0002-0000-0C00-000006000000}">
      <formula1>"1,2,3,4,5,6,7,8,9,10,11,12,13,14,15,16,17,18,19,20,21,22,23,24,25,26,27,28,29,30,31"</formula1>
    </dataValidation>
    <dataValidation type="list" allowBlank="1" showInputMessage="1" showErrorMessage="1" sqref="J38:J42 S9:S10 S38:S42 G38:G42 V38:V42" xr:uid="{00000000-0002-0000-0C00-000007000000}">
      <formula1>"00,01,02,03,04,05,06,07,08,09,10,11,12,13,14,15,16,17,18,19,20,21,22,23,24,25,26,27,28,29,30,31,32,33,34,35,36,37,38,39,40,41,42,43,44,45,46,47,48,49,50,51,52,53,54,55,56,57,58,59"</formula1>
    </dataValidation>
    <dataValidation type="list" allowBlank="1" showInputMessage="1" sqref="Q9 E14:E30 Q14:Q16 Q18:Q27" xr:uid="{00000000-0002-0000-0C00-000008000000}">
      <formula1>"5,6,7,8,9,10,11,12,13,14,15,16,17,18,19,20,21"</formula1>
    </dataValidation>
    <dataValidation type="list" allowBlank="1" showInputMessage="1" sqref="G14:G30 S14:S27 J14:J30 V14:V27" xr:uid="{00000000-0002-0000-0C00-000009000000}">
      <formula1>"00,01,02,03,04,05,06,07,08,09,10,11,12,13,14,15,16,17,18,19,20,21,22,23,24,25,26,27,28,29,30,31,32,33,34,35,36,37,38,39,40,41,42,43,44,45,46,47,48,49,50,51,52,53,54,55,56,57,58,59"</formula1>
    </dataValidation>
    <dataValidation type="list" allowBlank="1" showInputMessage="1" showErrorMessage="1" sqref="M14:M30 Y14:Y27" xr:uid="{00000000-0002-0000-0C00-00000A000000}">
      <formula1>"1日,半日"</formula1>
    </dataValidation>
    <dataValidation type="list" allowBlank="1" showInputMessage="1" sqref="K14" xr:uid="{00000000-0002-0000-0C00-00000B000000}">
      <formula1>"0.5,1,1.5,2,2.5,3,3.5,4,4.5,5,6,6.5,7,7.5,8"</formula1>
    </dataValidation>
    <dataValidation type="list" allowBlank="1" showInputMessage="1" showErrorMessage="1" sqref="K38:M42 W38:Y42" xr:uid="{00000000-0002-0000-0C00-00000C000000}">
      <formula1>"授業,入学試験,大学運営業務,その他研究以外の業務"</formula1>
    </dataValidation>
    <dataValidation type="list" allowBlank="1" showInputMessage="1" showErrorMessage="1" sqref="K15:K30 W14:W27" xr:uid="{00000000-0002-0000-0C00-00000D000000}">
      <formula1>"0.5,1,1.5,2,2.5,3,3.5,4,4.5,5,5.5,6,6.5,7,7.5,8"</formula1>
    </dataValidation>
    <dataValidation type="list" allowBlank="1" showInputMessage="1" showErrorMessage="1" sqref="H38:H42" xr:uid="{00000000-0002-0000-0C00-00000E000000}">
      <formula1>"22,23,24,1,2,3,4,5"</formula1>
    </dataValidation>
    <dataValidation type="list" allowBlank="1" showInputMessage="1" sqref="H14:H30 T14:T27" xr:uid="{00000000-0002-0000-0C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B26"/>
    </sheetView>
  </sheetViews>
  <sheetFormatPr defaultRowHeight="13.5" x14ac:dyDescent="0.15"/>
  <cols>
    <col min="1" max="1" width="12.625" customWidth="1"/>
    <col min="3" max="3" width="12.875" customWidth="1"/>
  </cols>
  <sheetData>
    <row r="1" spans="1:2" x14ac:dyDescent="0.15">
      <c r="A1" s="1">
        <v>45411</v>
      </c>
      <c r="B1" s="2" t="s">
        <v>86</v>
      </c>
    </row>
    <row r="2" spans="1:2" x14ac:dyDescent="0.15">
      <c r="A2" s="1">
        <v>45415</v>
      </c>
      <c r="B2" s="2" t="s">
        <v>86</v>
      </c>
    </row>
    <row r="3" spans="1:2" x14ac:dyDescent="0.15">
      <c r="A3" s="1">
        <v>45416</v>
      </c>
      <c r="B3" s="2" t="s">
        <v>6</v>
      </c>
    </row>
    <row r="4" spans="1:2" x14ac:dyDescent="0.15">
      <c r="A4" s="1">
        <v>45417</v>
      </c>
      <c r="B4" s="2" t="s">
        <v>6</v>
      </c>
    </row>
    <row r="5" spans="1:2" x14ac:dyDescent="0.15">
      <c r="A5" s="1">
        <v>45418</v>
      </c>
      <c r="B5" s="2" t="s">
        <v>6</v>
      </c>
    </row>
    <row r="6" spans="1:2" x14ac:dyDescent="0.15">
      <c r="A6" s="1">
        <v>45488</v>
      </c>
      <c r="B6" s="2" t="s">
        <v>86</v>
      </c>
    </row>
    <row r="7" spans="1:2" x14ac:dyDescent="0.15">
      <c r="A7" s="1">
        <v>45515</v>
      </c>
      <c r="B7" s="2" t="s">
        <v>6</v>
      </c>
    </row>
    <row r="8" spans="1:2" x14ac:dyDescent="0.15">
      <c r="A8" s="1">
        <v>45516</v>
      </c>
      <c r="B8" s="2" t="s">
        <v>6</v>
      </c>
    </row>
    <row r="9" spans="1:2" x14ac:dyDescent="0.15">
      <c r="A9" s="1">
        <v>45551</v>
      </c>
      <c r="B9" s="2" t="s">
        <v>86</v>
      </c>
    </row>
    <row r="10" spans="1:2" x14ac:dyDescent="0.15">
      <c r="A10" s="1">
        <v>45557</v>
      </c>
      <c r="B10" s="2" t="s">
        <v>86</v>
      </c>
    </row>
    <row r="11" spans="1:2" x14ac:dyDescent="0.15">
      <c r="A11" s="1">
        <v>45558</v>
      </c>
      <c r="B11" s="2" t="s">
        <v>86</v>
      </c>
    </row>
    <row r="12" spans="1:2" x14ac:dyDescent="0.15">
      <c r="A12" s="1">
        <v>45579</v>
      </c>
      <c r="B12" s="2" t="s">
        <v>6</v>
      </c>
    </row>
    <row r="13" spans="1:2" x14ac:dyDescent="0.15">
      <c r="A13" s="1">
        <v>45599</v>
      </c>
      <c r="B13" s="2" t="s">
        <v>6</v>
      </c>
    </row>
    <row r="14" spans="1:2" x14ac:dyDescent="0.15">
      <c r="A14" s="1">
        <v>45600</v>
      </c>
      <c r="B14" s="2" t="s">
        <v>6</v>
      </c>
    </row>
    <row r="15" spans="1:2" x14ac:dyDescent="0.15">
      <c r="A15" s="1">
        <v>45619</v>
      </c>
      <c r="B15" s="2" t="s">
        <v>6</v>
      </c>
    </row>
    <row r="16" spans="1:2" x14ac:dyDescent="0.15">
      <c r="A16" s="1">
        <v>45655</v>
      </c>
      <c r="B16" s="2" t="s">
        <v>6</v>
      </c>
    </row>
    <row r="17" spans="1:5" x14ac:dyDescent="0.15">
      <c r="A17" s="1">
        <v>45656</v>
      </c>
      <c r="B17" s="2" t="s">
        <v>6</v>
      </c>
      <c r="E17" s="279"/>
    </row>
    <row r="18" spans="1:5" x14ac:dyDescent="0.15">
      <c r="A18" s="1">
        <v>45657</v>
      </c>
      <c r="B18" s="2" t="s">
        <v>6</v>
      </c>
      <c r="E18" s="279"/>
    </row>
    <row r="19" spans="1:5" x14ac:dyDescent="0.15">
      <c r="A19" s="1">
        <v>45658</v>
      </c>
      <c r="B19" s="2" t="s">
        <v>86</v>
      </c>
      <c r="E19" s="279"/>
    </row>
    <row r="20" spans="1:5" x14ac:dyDescent="0.15">
      <c r="A20" s="1">
        <v>45659</v>
      </c>
      <c r="B20" s="2" t="s">
        <v>6</v>
      </c>
      <c r="E20" s="279"/>
    </row>
    <row r="21" spans="1:5" x14ac:dyDescent="0.15">
      <c r="A21" s="1">
        <v>45660</v>
      </c>
      <c r="B21" s="2" t="s">
        <v>6</v>
      </c>
      <c r="E21" s="279"/>
    </row>
    <row r="22" spans="1:5" x14ac:dyDescent="0.15">
      <c r="A22" s="1">
        <v>45670</v>
      </c>
      <c r="B22" s="2" t="s">
        <v>86</v>
      </c>
      <c r="E22" s="279"/>
    </row>
    <row r="23" spans="1:5" x14ac:dyDescent="0.15">
      <c r="A23" s="1">
        <v>45699</v>
      </c>
      <c r="B23" s="2" t="s">
        <v>6</v>
      </c>
      <c r="E23" s="279"/>
    </row>
    <row r="24" spans="1:5" x14ac:dyDescent="0.15">
      <c r="A24" s="181">
        <v>45711</v>
      </c>
      <c r="B24" s="2" t="s">
        <v>6</v>
      </c>
      <c r="E24" s="279"/>
    </row>
    <row r="25" spans="1:5" x14ac:dyDescent="0.15">
      <c r="A25" s="181">
        <v>45712</v>
      </c>
      <c r="B25" s="2" t="s">
        <v>6</v>
      </c>
      <c r="E25" s="279"/>
    </row>
    <row r="26" spans="1:5" x14ac:dyDescent="0.15">
      <c r="A26" s="181">
        <v>45736</v>
      </c>
      <c r="B26" s="2" t="s">
        <v>6</v>
      </c>
      <c r="E26" s="279"/>
    </row>
    <row r="27" spans="1:5" x14ac:dyDescent="0.15">
      <c r="A27" s="181"/>
      <c r="B27" s="2"/>
      <c r="E27" s="279"/>
    </row>
    <row r="28" spans="1:5" x14ac:dyDescent="0.15">
      <c r="A28" s="181"/>
      <c r="B28" s="2"/>
    </row>
    <row r="29" spans="1:5" x14ac:dyDescent="0.15">
      <c r="A29" s="181"/>
      <c r="B29" s="2"/>
    </row>
    <row r="30" spans="1:5" x14ac:dyDescent="0.15">
      <c r="A30" s="181"/>
      <c r="B30" s="2"/>
    </row>
    <row r="31" spans="1:5" x14ac:dyDescent="0.15">
      <c r="A31" s="181"/>
    </row>
    <row r="32" spans="1:5" x14ac:dyDescent="0.15">
      <c r="A32" s="181"/>
    </row>
    <row r="33" spans="1:1" x14ac:dyDescent="0.15">
      <c r="A33" s="181"/>
    </row>
    <row r="34" spans="1:1" x14ac:dyDescent="0.15">
      <c r="A34" s="180"/>
    </row>
    <row r="35" spans="1:1" x14ac:dyDescent="0.15">
      <c r="A35" s="180"/>
    </row>
    <row r="36" spans="1:1" x14ac:dyDescent="0.15">
      <c r="A36" s="180"/>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1"/>
  <sheetViews>
    <sheetView tabSelected="1" view="pageBreakPreview" topLeftCell="C1" zoomScaleNormal="100" zoomScaleSheetLayoutView="100" workbookViewId="0">
      <selection activeCell="C1" sqref="C1"/>
    </sheetView>
  </sheetViews>
  <sheetFormatPr defaultRowHeight="30.75" x14ac:dyDescent="0.1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x14ac:dyDescent="0.2">
      <c r="B1" s="111"/>
      <c r="C1" s="111"/>
      <c r="D1" s="330"/>
      <c r="E1" s="330"/>
      <c r="F1" s="330"/>
      <c r="G1" s="64"/>
      <c r="H1" s="41"/>
      <c r="I1" s="41"/>
      <c r="J1" s="41"/>
      <c r="K1" s="41"/>
      <c r="L1" s="200" t="s">
        <v>48</v>
      </c>
      <c r="M1" s="112"/>
      <c r="N1" s="112"/>
      <c r="O1" s="112"/>
      <c r="P1" s="112"/>
      <c r="Q1" s="112"/>
      <c r="R1" s="63"/>
      <c r="S1" s="63"/>
      <c r="T1" s="3"/>
      <c r="U1" s="3"/>
      <c r="V1" s="354">
        <v>45383</v>
      </c>
      <c r="W1" s="355"/>
      <c r="X1" s="355"/>
      <c r="Y1" s="356"/>
      <c r="Z1" s="3"/>
      <c r="AA1" s="3"/>
      <c r="AB1" s="357"/>
      <c r="AC1" s="357"/>
      <c r="AD1" s="357"/>
      <c r="AE1" s="357"/>
      <c r="AF1" s="357"/>
      <c r="AG1" s="357"/>
      <c r="AH1" s="357"/>
      <c r="AI1" s="357"/>
      <c r="AJ1" s="357"/>
      <c r="AK1" s="357"/>
      <c r="AL1" s="357"/>
      <c r="AM1" s="357"/>
      <c r="AN1" s="357"/>
      <c r="AO1" s="357"/>
      <c r="AP1" s="357"/>
      <c r="AQ1" s="357"/>
      <c r="AR1" s="357"/>
      <c r="AS1" s="357"/>
      <c r="AT1" s="357"/>
      <c r="AU1" s="357"/>
      <c r="AV1" s="357"/>
    </row>
    <row r="2" spans="2:48" ht="9" customHeight="1" x14ac:dyDescent="0.3">
      <c r="B2" s="334"/>
      <c r="C2" s="334"/>
      <c r="D2" s="334"/>
      <c r="E2" s="334"/>
      <c r="F2" s="334"/>
      <c r="G2" s="334"/>
      <c r="H2" s="334"/>
      <c r="I2" s="334"/>
      <c r="J2" s="334"/>
      <c r="K2" s="334"/>
      <c r="L2" s="334"/>
      <c r="M2" s="334"/>
      <c r="N2" s="334"/>
      <c r="O2" s="334"/>
      <c r="P2" s="334"/>
      <c r="Q2" s="334"/>
      <c r="R2" s="334"/>
      <c r="S2" s="334"/>
      <c r="T2" s="334"/>
      <c r="U2" s="334"/>
      <c r="V2" s="334"/>
      <c r="W2" s="144"/>
      <c r="X2" s="144"/>
      <c r="Y2" s="5"/>
      <c r="Z2" s="5"/>
      <c r="AA2" s="5"/>
      <c r="AB2" s="5"/>
      <c r="AC2" s="5"/>
      <c r="AD2" s="6"/>
      <c r="AE2" s="5"/>
      <c r="AF2" s="5"/>
      <c r="AG2" s="5"/>
      <c r="AH2" s="5"/>
      <c r="AI2" s="5"/>
      <c r="AJ2" s="5"/>
      <c r="AK2" s="5"/>
      <c r="AL2" s="5"/>
      <c r="AM2" s="5"/>
    </row>
    <row r="3" spans="2:48" ht="73.5" customHeight="1" x14ac:dyDescent="0.2">
      <c r="B3" s="335" t="s">
        <v>67</v>
      </c>
      <c r="C3" s="335"/>
      <c r="D3" s="335"/>
      <c r="E3" s="335"/>
      <c r="F3" s="335"/>
      <c r="G3" s="335"/>
      <c r="H3" s="335"/>
      <c r="I3" s="335"/>
      <c r="J3" s="335"/>
      <c r="K3" s="335"/>
      <c r="L3" s="335"/>
      <c r="M3" s="335"/>
      <c r="N3" s="335"/>
      <c r="O3" s="335"/>
      <c r="P3" s="335"/>
      <c r="Q3" s="335"/>
      <c r="R3" s="335"/>
      <c r="S3" s="335"/>
      <c r="T3" s="335"/>
      <c r="U3" s="335"/>
      <c r="V3" s="335"/>
      <c r="W3" s="335"/>
      <c r="X3" s="335"/>
      <c r="Y3" s="335"/>
      <c r="Z3" s="3"/>
      <c r="AA3" s="345"/>
      <c r="AB3" s="345"/>
      <c r="AC3" s="345"/>
      <c r="AD3" s="345"/>
      <c r="AE3" s="345"/>
      <c r="AF3" s="345"/>
      <c r="AG3" s="345"/>
      <c r="AH3" s="345"/>
      <c r="AI3" s="345"/>
      <c r="AJ3" s="345"/>
      <c r="AK3" s="345"/>
      <c r="AL3" s="345"/>
      <c r="AM3" s="345"/>
      <c r="AN3" s="345"/>
      <c r="AO3" s="345"/>
      <c r="AP3" s="345"/>
      <c r="AQ3" s="345"/>
      <c r="AR3" s="345"/>
      <c r="AS3" s="345"/>
      <c r="AT3" s="345"/>
      <c r="AU3" s="345"/>
      <c r="AV3" s="345"/>
    </row>
    <row r="4" spans="2:48" ht="29.25" customHeight="1" thickBot="1" x14ac:dyDescent="0.35">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x14ac:dyDescent="0.2">
      <c r="B5" s="201" t="s">
        <v>45</v>
      </c>
      <c r="C5" s="347"/>
      <c r="D5" s="348"/>
      <c r="E5" s="348"/>
      <c r="F5" s="348"/>
      <c r="G5" s="348"/>
      <c r="H5" s="348"/>
      <c r="I5" s="348"/>
      <c r="J5" s="349"/>
      <c r="K5" s="183"/>
      <c r="L5" s="202" t="s">
        <v>46</v>
      </c>
      <c r="M5" s="347"/>
      <c r="N5" s="348"/>
      <c r="O5" s="348"/>
      <c r="P5" s="348"/>
      <c r="Q5" s="349"/>
      <c r="R5" s="185"/>
      <c r="S5" s="202" t="s">
        <v>47</v>
      </c>
      <c r="T5" s="347"/>
      <c r="U5" s="348"/>
      <c r="V5" s="348"/>
      <c r="W5" s="348"/>
      <c r="X5" s="348"/>
      <c r="Y5" s="349"/>
      <c r="Z5" s="115"/>
      <c r="AA5" s="350"/>
      <c r="AB5" s="350"/>
      <c r="AC5" s="350"/>
      <c r="AD5" s="350"/>
      <c r="AE5" s="350"/>
      <c r="AF5" s="350"/>
      <c r="AG5" s="350"/>
      <c r="AH5" s="350"/>
      <c r="AI5" s="350"/>
      <c r="AJ5" s="350"/>
      <c r="AK5" s="350"/>
      <c r="AL5" s="350"/>
      <c r="AM5" s="350"/>
      <c r="AN5" s="350"/>
      <c r="AO5" s="350"/>
      <c r="AP5" s="350"/>
      <c r="AQ5" s="350"/>
      <c r="AR5" s="350"/>
      <c r="AS5" s="350"/>
      <c r="AT5" s="350"/>
    </row>
    <row r="6" spans="2:48" ht="22.5" customHeight="1" thickTop="1" x14ac:dyDescent="0.15">
      <c r="B6" s="8"/>
      <c r="C6" s="8"/>
      <c r="D6" s="35"/>
      <c r="E6" s="35"/>
      <c r="F6" s="35"/>
      <c r="G6" s="35"/>
      <c r="H6" s="35"/>
      <c r="I6" s="35"/>
      <c r="J6" s="35"/>
      <c r="K6" s="35"/>
      <c r="L6" s="35"/>
      <c r="M6" s="35"/>
      <c r="N6" s="35"/>
      <c r="O6" s="35"/>
      <c r="P6" s="35"/>
      <c r="T6" s="8"/>
      <c r="U6" s="8"/>
      <c r="V6" s="8"/>
      <c r="W6" s="8"/>
      <c r="X6" s="8"/>
      <c r="Z6" s="50"/>
      <c r="AA6" s="8"/>
      <c r="AB6" s="9"/>
      <c r="AC6" s="9"/>
      <c r="AD6" s="171"/>
      <c r="AE6" s="171"/>
      <c r="AF6" s="9"/>
      <c r="AG6" s="9"/>
      <c r="AH6" s="9"/>
      <c r="AI6" s="9"/>
      <c r="AJ6" s="9"/>
      <c r="AK6" s="9"/>
      <c r="AL6" s="9"/>
      <c r="AM6" s="9"/>
    </row>
    <row r="7" spans="2:48" ht="33" customHeight="1" x14ac:dyDescent="0.15">
      <c r="B7" s="358" t="s">
        <v>63</v>
      </c>
      <c r="C7" s="358"/>
      <c r="D7" s="358"/>
      <c r="E7" s="358"/>
      <c r="F7" s="358"/>
      <c r="G7" s="358"/>
      <c r="H7" s="358"/>
      <c r="I7" s="358"/>
      <c r="J7" s="358"/>
      <c r="K7" s="358"/>
      <c r="L7" s="358"/>
      <c r="M7" s="358"/>
      <c r="N7" s="358"/>
      <c r="O7" s="358"/>
      <c r="P7" s="358"/>
      <c r="Q7" s="358"/>
      <c r="R7" s="358"/>
      <c r="S7" s="358"/>
      <c r="T7" s="358"/>
      <c r="U7" s="358"/>
      <c r="V7" s="358"/>
      <c r="W7" s="358"/>
      <c r="X7" s="358"/>
      <c r="Y7" s="358"/>
      <c r="Z7" s="280"/>
      <c r="AA7" s="57"/>
      <c r="AB7" s="57"/>
      <c r="AC7" s="9"/>
      <c r="AD7" s="171"/>
      <c r="AE7" s="171"/>
      <c r="AF7" s="9"/>
      <c r="AG7" s="9"/>
      <c r="AH7" s="9"/>
      <c r="AI7" s="9"/>
      <c r="AJ7" s="9"/>
      <c r="AK7" s="9"/>
      <c r="AL7" s="9"/>
      <c r="AM7" s="9"/>
    </row>
    <row r="8" spans="2:48" ht="66" customHeight="1" thickBot="1" x14ac:dyDescent="0.2">
      <c r="B8" s="340" t="s">
        <v>83</v>
      </c>
      <c r="C8" s="340"/>
      <c r="D8" s="340"/>
      <c r="E8" s="340"/>
      <c r="F8" s="340"/>
      <c r="G8" s="340"/>
      <c r="H8" s="340"/>
      <c r="I8" s="340"/>
      <c r="J8" s="340"/>
      <c r="K8" s="340"/>
      <c r="L8" s="340"/>
      <c r="M8" s="340"/>
      <c r="N8" s="340"/>
      <c r="O8" s="340"/>
      <c r="P8" s="340"/>
      <c r="Q8" s="340"/>
      <c r="R8" s="340"/>
      <c r="S8" s="340"/>
      <c r="T8" s="340"/>
      <c r="U8" s="340"/>
      <c r="V8" s="340"/>
      <c r="W8" s="340"/>
      <c r="X8" s="340"/>
      <c r="Y8" s="340"/>
      <c r="Z8" s="3"/>
      <c r="AA8" s="8"/>
      <c r="AB8" s="9"/>
      <c r="AC8" s="9"/>
      <c r="AD8" s="171"/>
      <c r="AE8" s="171"/>
      <c r="AF8" s="9"/>
      <c r="AG8" s="9"/>
      <c r="AH8" s="9"/>
      <c r="AI8" s="9"/>
      <c r="AJ8" s="9"/>
      <c r="AK8" s="9"/>
      <c r="AL8" s="9"/>
      <c r="AM8" s="9"/>
    </row>
    <row r="9" spans="2:48" ht="29.25" customHeight="1" thickBot="1" x14ac:dyDescent="0.2">
      <c r="B9" s="302" t="s">
        <v>62</v>
      </c>
      <c r="C9" s="302"/>
      <c r="D9" s="302"/>
      <c r="E9" s="302"/>
      <c r="F9" s="302"/>
      <c r="G9" s="302"/>
      <c r="H9" s="302"/>
      <c r="I9" s="302"/>
      <c r="J9" s="302"/>
      <c r="K9" s="302"/>
      <c r="L9" s="302"/>
      <c r="M9" s="302"/>
      <c r="N9" s="341" t="s">
        <v>2</v>
      </c>
      <c r="O9" s="341"/>
      <c r="P9" s="342"/>
      <c r="Q9" s="121"/>
      <c r="R9" s="74" t="s">
        <v>13</v>
      </c>
      <c r="S9" s="142"/>
      <c r="T9" s="74"/>
      <c r="U9" s="343" t="s">
        <v>68</v>
      </c>
      <c r="V9" s="344"/>
      <c r="W9" s="352"/>
      <c r="X9" s="353"/>
      <c r="Y9" s="244" t="s">
        <v>84</v>
      </c>
      <c r="Z9" s="44"/>
      <c r="AA9" s="8"/>
      <c r="AB9" s="9"/>
      <c r="AC9" s="9"/>
      <c r="AD9" s="171"/>
      <c r="AE9" s="171"/>
      <c r="AF9" s="9"/>
      <c r="AG9" s="9"/>
      <c r="AH9" s="9"/>
      <c r="AI9" s="9"/>
      <c r="AJ9" s="9"/>
      <c r="AK9" s="9"/>
      <c r="AL9" s="9"/>
      <c r="AM9" s="9"/>
    </row>
    <row r="10" spans="2:48" ht="29.25" customHeight="1" thickBot="1" x14ac:dyDescent="0.2">
      <c r="B10" s="302"/>
      <c r="C10" s="302"/>
      <c r="D10" s="302"/>
      <c r="E10" s="302"/>
      <c r="F10" s="302"/>
      <c r="G10" s="302"/>
      <c r="H10" s="302"/>
      <c r="I10" s="302"/>
      <c r="J10" s="302"/>
      <c r="K10" s="302"/>
      <c r="L10" s="302"/>
      <c r="M10" s="302"/>
      <c r="N10" s="341" t="s">
        <v>3</v>
      </c>
      <c r="O10" s="341"/>
      <c r="P10" s="342"/>
      <c r="Q10" s="121"/>
      <c r="R10" s="66" t="s">
        <v>13</v>
      </c>
      <c r="S10" s="122"/>
      <c r="T10" s="75"/>
      <c r="U10" s="65"/>
      <c r="V10" s="65"/>
      <c r="W10" s="65"/>
      <c r="X10" s="65"/>
      <c r="Y10" s="95"/>
      <c r="Z10" s="10"/>
      <c r="AA10" s="58"/>
      <c r="AB10" s="9"/>
      <c r="AC10" s="9"/>
      <c r="AD10" s="226" t="s">
        <v>82</v>
      </c>
      <c r="AE10" s="171"/>
      <c r="AF10" s="9"/>
      <c r="AG10" s="9"/>
      <c r="AH10" s="9"/>
      <c r="AI10" s="9"/>
      <c r="AJ10" s="9"/>
      <c r="AK10" s="9"/>
      <c r="AL10" s="9"/>
      <c r="AM10" s="9"/>
    </row>
    <row r="11" spans="2:48" ht="13.5" customHeight="1" thickBot="1" x14ac:dyDescent="0.2">
      <c r="B11" s="36"/>
      <c r="C11" s="36"/>
      <c r="D11" s="36"/>
      <c r="E11" s="36"/>
      <c r="F11" s="36"/>
      <c r="G11" s="36"/>
      <c r="H11" s="36"/>
      <c r="I11" s="36"/>
      <c r="J11" s="36"/>
      <c r="K11" s="36"/>
      <c r="L11" s="36"/>
      <c r="M11" s="36"/>
      <c r="N11" s="36"/>
      <c r="O11" s="36"/>
      <c r="P11" s="36"/>
      <c r="Q11" s="36"/>
      <c r="R11" s="36"/>
      <c r="S11" s="36"/>
      <c r="T11" s="36"/>
      <c r="U11" s="36"/>
      <c r="V11" s="36"/>
      <c r="W11" s="36"/>
      <c r="X11" s="36"/>
      <c r="Y11" s="36"/>
      <c r="Z11" s="280"/>
      <c r="AA11" s="12"/>
      <c r="AB11" s="12"/>
      <c r="AC11" s="12"/>
      <c r="AD11" s="13"/>
      <c r="AE11" s="14"/>
      <c r="AF11" s="10"/>
      <c r="AG11" s="12"/>
      <c r="AH11" s="12"/>
      <c r="AI11" s="12"/>
      <c r="AJ11" s="12"/>
      <c r="AK11" s="12"/>
      <c r="AL11" s="12"/>
    </row>
    <row r="12" spans="2:48" ht="29.25" customHeight="1" thickBot="1" x14ac:dyDescent="0.2">
      <c r="B12" s="309" t="s">
        <v>4</v>
      </c>
      <c r="C12" s="310"/>
      <c r="D12" s="311"/>
      <c r="E12" s="322" t="s">
        <v>7</v>
      </c>
      <c r="F12" s="323"/>
      <c r="G12" s="323"/>
      <c r="H12" s="323"/>
      <c r="I12" s="323"/>
      <c r="J12" s="323"/>
      <c r="K12" s="323"/>
      <c r="L12" s="324" t="s">
        <v>11</v>
      </c>
      <c r="M12" s="315" t="s">
        <v>49</v>
      </c>
      <c r="N12" s="309" t="s">
        <v>4</v>
      </c>
      <c r="O12" s="310"/>
      <c r="P12" s="310"/>
      <c r="Q12" s="322" t="s">
        <v>7</v>
      </c>
      <c r="R12" s="323"/>
      <c r="S12" s="323"/>
      <c r="T12" s="323"/>
      <c r="U12" s="323"/>
      <c r="V12" s="323"/>
      <c r="W12" s="323"/>
      <c r="X12" s="324" t="s">
        <v>11</v>
      </c>
      <c r="Y12" s="359" t="s">
        <v>49</v>
      </c>
      <c r="Z12" s="3"/>
      <c r="AA12" s="96"/>
      <c r="AB12" s="96"/>
      <c r="AC12" s="96"/>
      <c r="AD12" s="227" t="s">
        <v>81</v>
      </c>
      <c r="AE12" s="96"/>
      <c r="AF12" s="96"/>
      <c r="AG12" s="96"/>
      <c r="AH12" s="96"/>
      <c r="AI12" s="96"/>
      <c r="AJ12" s="96"/>
      <c r="AK12" s="96"/>
      <c r="AL12" s="96"/>
      <c r="AM12" s="96"/>
      <c r="AN12" s="96"/>
      <c r="AO12" s="96"/>
      <c r="AP12" s="96"/>
      <c r="AQ12" s="96"/>
      <c r="AR12" s="96"/>
      <c r="AS12" s="96"/>
      <c r="AT12" s="37"/>
      <c r="AU12" s="37"/>
      <c r="AV12" s="37"/>
    </row>
    <row r="13" spans="2:48" ht="29.25" customHeight="1" thickBot="1" x14ac:dyDescent="0.2">
      <c r="B13" s="312"/>
      <c r="C13" s="313"/>
      <c r="D13" s="314"/>
      <c r="E13" s="317" t="s">
        <v>2</v>
      </c>
      <c r="F13" s="318"/>
      <c r="G13" s="319"/>
      <c r="H13" s="317" t="s">
        <v>3</v>
      </c>
      <c r="I13" s="318"/>
      <c r="J13" s="319"/>
      <c r="K13" s="191" t="s">
        <v>61</v>
      </c>
      <c r="L13" s="325"/>
      <c r="M13" s="316"/>
      <c r="N13" s="312"/>
      <c r="O13" s="313"/>
      <c r="P13" s="313"/>
      <c r="Q13" s="317" t="s">
        <v>0</v>
      </c>
      <c r="R13" s="318"/>
      <c r="S13" s="319"/>
      <c r="T13" s="317" t="s">
        <v>1</v>
      </c>
      <c r="U13" s="318"/>
      <c r="V13" s="319"/>
      <c r="W13" s="192" t="s">
        <v>61</v>
      </c>
      <c r="X13" s="325"/>
      <c r="Y13" s="360"/>
      <c r="AA13" s="97"/>
      <c r="AB13" s="281"/>
      <c r="AC13" s="99"/>
      <c r="AD13" s="110" t="s">
        <v>4</v>
      </c>
      <c r="AE13" s="110" t="s">
        <v>14</v>
      </c>
      <c r="AF13" s="110" t="s">
        <v>15</v>
      </c>
      <c r="AG13" s="110" t="s">
        <v>5</v>
      </c>
      <c r="AH13" s="186" t="s">
        <v>66</v>
      </c>
      <c r="AI13" s="102" t="s">
        <v>53</v>
      </c>
      <c r="AJ13" s="105" t="s">
        <v>65</v>
      </c>
      <c r="AK13" s="184" t="s">
        <v>60</v>
      </c>
      <c r="AL13" s="37"/>
      <c r="AM13" s="110" t="s">
        <v>4</v>
      </c>
      <c r="AN13" s="110" t="s">
        <v>14</v>
      </c>
      <c r="AO13" s="110" t="s">
        <v>15</v>
      </c>
      <c r="AP13" s="110" t="s">
        <v>5</v>
      </c>
      <c r="AQ13" s="186" t="s">
        <v>66</v>
      </c>
      <c r="AR13" s="102" t="s">
        <v>53</v>
      </c>
      <c r="AS13" s="105" t="s">
        <v>65</v>
      </c>
      <c r="AT13" s="184" t="s">
        <v>60</v>
      </c>
      <c r="AU13" s="37"/>
      <c r="AV13" s="37"/>
    </row>
    <row r="14" spans="2:48" ht="45" customHeight="1" x14ac:dyDescent="0.15">
      <c r="B14" s="60">
        <f>V1</f>
        <v>45383</v>
      </c>
      <c r="C14" s="61" t="str">
        <f>TEXT(B14,"aaa")</f>
        <v>月</v>
      </c>
      <c r="D14" s="283" t="str">
        <f>IF(OR(WEEKDAY(B14)=1,WEEKDAY(B14)=7),"休日",IF(ISNA(VLOOKUP(B14,'(事務用)2024年度休日一覧(土日除く)'!A:B,2,FALSE)),"","休日"))</f>
        <v/>
      </c>
      <c r="E14" s="129">
        <f>IF(D14="",Q9,"")</f>
        <v>0</v>
      </c>
      <c r="F14" s="68" t="s">
        <v>12</v>
      </c>
      <c r="G14" s="143" t="str">
        <f>IF(D14="",IF(S9="","",S9),"")</f>
        <v/>
      </c>
      <c r="H14" s="133">
        <f>IF(D14="",Q10,"")</f>
        <v>0</v>
      </c>
      <c r="I14" s="68" t="s">
        <v>13</v>
      </c>
      <c r="J14" s="76" t="str">
        <f>IF(D14="",IF(S10="","",S10),"")</f>
        <v/>
      </c>
      <c r="K14" s="61" t="str">
        <f>IF(D14="",IF(W9="","",W9),"")</f>
        <v/>
      </c>
      <c r="L14" s="148"/>
      <c r="M14" s="145"/>
      <c r="N14" s="62">
        <f>B30+1</f>
        <v>45400</v>
      </c>
      <c r="O14" s="61" t="str">
        <f t="shared" ref="O14:O26" si="0">TEXT(N14,"aaa")</f>
        <v>木</v>
      </c>
      <c r="P14" s="282" t="str">
        <f>IF(OR(WEEKDAY(N14)=1,WEEKDAY(N14)=7),"休日",IF(ISNA(VLOOKUP(N14,'(事務用)2024年度休日一覧(土日除く)'!A:B,2,FALSE)),"","休日"))</f>
        <v/>
      </c>
      <c r="Q14" s="129">
        <f>IF(P14="",Q9,"")</f>
        <v>0</v>
      </c>
      <c r="R14" s="68" t="s">
        <v>12</v>
      </c>
      <c r="S14" s="76" t="str">
        <f>IF(P14="",IF(S9="","",S9),"")</f>
        <v/>
      </c>
      <c r="T14" s="129">
        <f>IF(P14="",Q10,"")</f>
        <v>0</v>
      </c>
      <c r="U14" s="68" t="s">
        <v>12</v>
      </c>
      <c r="V14" s="153" t="str">
        <f>IF(P14="",IF(S10="","",S10),"")</f>
        <v/>
      </c>
      <c r="W14" s="215" t="str">
        <f>IF(P14="",IF(W9="","",W9),"")</f>
        <v/>
      </c>
      <c r="X14" s="174"/>
      <c r="Y14" s="172"/>
      <c r="AA14" s="100"/>
      <c r="AB14" s="100"/>
      <c r="AC14" s="100"/>
      <c r="AD14" s="106" t="s">
        <v>17</v>
      </c>
      <c r="AE14" s="203" t="e">
        <f t="shared" ref="AE14:AE30" si="1">IF(E14="","",TIME(E14,G14, ))</f>
        <v>#VALUE!</v>
      </c>
      <c r="AF14" s="203" t="e">
        <f t="shared" ref="AF14:AF30" si="2">IF(H14="","",TIME(H14,J14, ))</f>
        <v>#VALUE!</v>
      </c>
      <c r="AG14" s="228" t="e">
        <f>IFERROR(AF14-AE14+IF(AE14&gt;=AF14,1),"")*24</f>
        <v>#VALUE!</v>
      </c>
      <c r="AH14" s="228">
        <f>IF(K14="",0,K14)</f>
        <v>0</v>
      </c>
      <c r="AI14" s="220" t="str">
        <f>IFERROR(IF(L14="○",7.75,""),"")</f>
        <v/>
      </c>
      <c r="AJ14" s="228" t="str">
        <f>IFERROR(AG14-AH14,"")</f>
        <v/>
      </c>
      <c r="AK14" s="235" t="str">
        <f>IF(M14="1日",0,IF(AJ14="",AI14,AJ14))</f>
        <v/>
      </c>
      <c r="AL14" s="100"/>
      <c r="AM14" s="106" t="s">
        <v>31</v>
      </c>
      <c r="AN14" s="203" t="e">
        <f t="shared" ref="AN14:AN26" si="3">IF(Q14="","",TIME(Q14,S14, ))</f>
        <v>#VALUE!</v>
      </c>
      <c r="AO14" s="203" t="e">
        <f t="shared" ref="AO14:AO26" si="4">IF(T14="","",TIME(T14,V14, ))</f>
        <v>#VALUE!</v>
      </c>
      <c r="AP14" s="238" t="e">
        <f>IFERROR(AO14-AN14+IF(AN14&gt;=AO14,1),"")*24</f>
        <v>#VALUE!</v>
      </c>
      <c r="AQ14" s="238">
        <f>IF(W14="",0,W14)</f>
        <v>0</v>
      </c>
      <c r="AR14" s="220" t="str">
        <f>IFERROR(IF(X14="○",7.75,""),"")</f>
        <v/>
      </c>
      <c r="AS14" s="228" t="str">
        <f>IFERROR(AP14-AQ14,"")</f>
        <v/>
      </c>
      <c r="AT14" s="241" t="str">
        <f>IF(Y14="1日",0,IF(AS14="",AR14,AS14))</f>
        <v/>
      </c>
      <c r="AU14" s="37"/>
      <c r="AV14" s="37"/>
    </row>
    <row r="15" spans="2:48" ht="45" customHeight="1" x14ac:dyDescent="0.15">
      <c r="B15" s="45">
        <f>B14+1</f>
        <v>45384</v>
      </c>
      <c r="C15" s="46" t="str">
        <f t="shared" ref="C15:C30" si="5">TEXT(B15,"aaa")</f>
        <v>火</v>
      </c>
      <c r="D15" s="283" t="str">
        <f>IF(OR(WEEKDAY(B15)=1,WEEKDAY(B15)=7),"休日",IF(ISNA(VLOOKUP(B15,'(事務用)2024年度休日一覧(土日除く)'!A:B,2,FALSE)),"","休日"))</f>
        <v/>
      </c>
      <c r="E15" s="130">
        <f>IF(D15="",Q9,"")</f>
        <v>0</v>
      </c>
      <c r="F15" s="69" t="s">
        <v>12</v>
      </c>
      <c r="G15" s="78" t="str">
        <f>IF(D15="",IF(S9="","",S9),"")</f>
        <v/>
      </c>
      <c r="H15" s="130">
        <f>IF(D15="",Q10,"")</f>
        <v>0</v>
      </c>
      <c r="I15" s="69" t="s">
        <v>13</v>
      </c>
      <c r="J15" s="77" t="str">
        <f>IF(D15="",IF(S10="","",S10),"")</f>
        <v/>
      </c>
      <c r="K15" s="210" t="str">
        <f>IF(D15="",IF(W9="","",W9),"")</f>
        <v/>
      </c>
      <c r="L15" s="149"/>
      <c r="M15" s="146"/>
      <c r="N15" s="45">
        <f>N14+1</f>
        <v>45401</v>
      </c>
      <c r="O15" s="46" t="str">
        <f t="shared" si="0"/>
        <v>金</v>
      </c>
      <c r="P15" s="283" t="str">
        <f>IF(OR(WEEKDAY(N15)=1,WEEKDAY(N15)=7),"休日",IF(ISNA(VLOOKUP(N15,'(事務用)2024年度休日一覧(土日除く)'!A:B,2,FALSE)),"","休日"))</f>
        <v/>
      </c>
      <c r="Q15" s="130">
        <f>IF(P15="",Q9,"")</f>
        <v>0</v>
      </c>
      <c r="R15" s="69" t="s">
        <v>12</v>
      </c>
      <c r="S15" s="84" t="str">
        <f>IF(P15="",IF(S9="","",S9),"")</f>
        <v/>
      </c>
      <c r="T15" s="130">
        <f>IF(P15="",Q10,"")</f>
        <v>0</v>
      </c>
      <c r="U15" s="72" t="s">
        <v>12</v>
      </c>
      <c r="V15" s="154" t="str">
        <f>IF(P15="",IF(S10="","",S10),"")</f>
        <v/>
      </c>
      <c r="W15" s="46" t="str">
        <f>IF(P15="",IF(W9="","",W9),"")</f>
        <v/>
      </c>
      <c r="X15" s="151"/>
      <c r="Y15" s="173"/>
      <c r="AA15" s="96"/>
      <c r="AB15" s="96"/>
      <c r="AC15" s="96"/>
      <c r="AD15" s="107" t="s">
        <v>18</v>
      </c>
      <c r="AE15" s="204" t="e">
        <f t="shared" si="1"/>
        <v>#VALUE!</v>
      </c>
      <c r="AF15" s="204" t="e">
        <f t="shared" si="2"/>
        <v>#VALUE!</v>
      </c>
      <c r="AG15" s="229" t="e">
        <f t="shared" ref="AG15:AG30" si="6">IFERROR(AF15-AE15+IF(AE15&gt;=AF15,1),"")*24</f>
        <v>#VALUE!</v>
      </c>
      <c r="AH15" s="229">
        <f t="shared" ref="AH15:AH30" si="7">IF(K15="",0,K15)</f>
        <v>0</v>
      </c>
      <c r="AI15" s="223" t="str">
        <f t="shared" ref="AI15:AI30" si="8">IFERROR(IF(L15="○",7.75,""),"")</f>
        <v/>
      </c>
      <c r="AJ15" s="229" t="str">
        <f t="shared" ref="AJ15:AJ30" si="9">IFERROR(AG15-AH15,"")</f>
        <v/>
      </c>
      <c r="AK15" s="235" t="str">
        <f>IF(M15="1日",0,IF(AJ15="",AI15,AJ15))</f>
        <v/>
      </c>
      <c r="AL15" s="96"/>
      <c r="AM15" s="106" t="s">
        <v>32</v>
      </c>
      <c r="AN15" s="204" t="e">
        <f t="shared" si="3"/>
        <v>#VALUE!</v>
      </c>
      <c r="AO15" s="204" t="e">
        <f t="shared" si="4"/>
        <v>#VALUE!</v>
      </c>
      <c r="AP15" s="239" t="e">
        <f t="shared" ref="AP15:AP26" si="10">IFERROR(AO15-AN15+IF(AN15&gt;=AO15,1),"")*24</f>
        <v>#VALUE!</v>
      </c>
      <c r="AQ15" s="239">
        <f t="shared" ref="AQ15:AQ26" si="11">IF(W15="",0,W15)</f>
        <v>0</v>
      </c>
      <c r="AR15" s="223" t="str">
        <f t="shared" ref="AR15:AR26" si="12">IFERROR(IF(X15="○",7.75,""),"")</f>
        <v/>
      </c>
      <c r="AS15" s="229" t="str">
        <f t="shared" ref="AS15:AS26" si="13">IFERROR(AP15-AQ15,"")</f>
        <v/>
      </c>
      <c r="AT15" s="241" t="str">
        <f t="shared" ref="AT15:AT26" si="14">IF(Y15="1日",0,IF(AS15="",AR15,AS15))</f>
        <v/>
      </c>
      <c r="AU15" s="37"/>
      <c r="AV15" s="37"/>
    </row>
    <row r="16" spans="2:48" ht="45" customHeight="1" x14ac:dyDescent="0.15">
      <c r="B16" s="45">
        <f t="shared" ref="B16:B30" si="15">B15+1</f>
        <v>45385</v>
      </c>
      <c r="C16" s="46" t="str">
        <f t="shared" si="5"/>
        <v>水</v>
      </c>
      <c r="D16" s="283" t="str">
        <f>IF(OR(WEEKDAY(B16)=1,WEEKDAY(B16)=7),"休日",IF(ISNA(VLOOKUP(B16,'(事務用)2024年度休日一覧(土日除く)'!A:B,2,FALSE)),"","休日"))</f>
        <v/>
      </c>
      <c r="E16" s="130">
        <f>IF(D16="",Q9,"")</f>
        <v>0</v>
      </c>
      <c r="F16" s="69" t="s">
        <v>12</v>
      </c>
      <c r="G16" s="83" t="str">
        <f>IF(D16="",IF(S9="","",S9),"")</f>
        <v/>
      </c>
      <c r="H16" s="134">
        <f>IF(D16="",Q10,"")</f>
        <v>0</v>
      </c>
      <c r="I16" s="72" t="s">
        <v>12</v>
      </c>
      <c r="J16" s="77" t="str">
        <f>IF(D16="",IF(S10="","",S10),"")</f>
        <v/>
      </c>
      <c r="K16" s="210" t="str">
        <f>IF(D16="",IF(W9="","",W9),"")</f>
        <v/>
      </c>
      <c r="L16" s="149"/>
      <c r="M16" s="147"/>
      <c r="N16" s="45">
        <f t="shared" ref="N16:N26" si="16">N15+1</f>
        <v>45402</v>
      </c>
      <c r="O16" s="46" t="str">
        <f t="shared" si="0"/>
        <v>土</v>
      </c>
      <c r="P16" s="283" t="str">
        <f>IF(OR(WEEKDAY(N16)=1,WEEKDAY(N16)=7),"休日",IF(ISNA(VLOOKUP(N16,'(事務用)2024年度休日一覧(土日除く)'!A:B,2,FALSE)),"","休日"))</f>
        <v>休日</v>
      </c>
      <c r="Q16" s="130" t="str">
        <f>IF(P16="",Q9,"")</f>
        <v/>
      </c>
      <c r="R16" s="69" t="s">
        <v>12</v>
      </c>
      <c r="S16" s="84" t="str">
        <f>IF(P16="",IF(S9="","",S9),"")</f>
        <v/>
      </c>
      <c r="T16" s="130" t="str">
        <f>IF(P16="",Q10,"")</f>
        <v/>
      </c>
      <c r="U16" s="72" t="s">
        <v>12</v>
      </c>
      <c r="V16" s="154" t="str">
        <f>IF(P16="",IF(S10="","",S10),"")</f>
        <v/>
      </c>
      <c r="W16" s="217" t="str">
        <f>IF(P16="",IF(W9="","",W9),"")</f>
        <v/>
      </c>
      <c r="X16" s="150"/>
      <c r="Y16" s="119"/>
      <c r="Z16" s="51"/>
      <c r="AA16" s="97"/>
      <c r="AB16" s="281"/>
      <c r="AC16" s="99"/>
      <c r="AD16" s="108" t="s">
        <v>19</v>
      </c>
      <c r="AE16" s="205" t="e">
        <f t="shared" si="1"/>
        <v>#VALUE!</v>
      </c>
      <c r="AF16" s="205" t="e">
        <f t="shared" si="2"/>
        <v>#VALUE!</v>
      </c>
      <c r="AG16" s="230" t="e">
        <f t="shared" si="6"/>
        <v>#VALUE!</v>
      </c>
      <c r="AH16" s="230">
        <f t="shared" si="7"/>
        <v>0</v>
      </c>
      <c r="AI16" s="221" t="str">
        <f t="shared" si="8"/>
        <v/>
      </c>
      <c r="AJ16" s="230" t="str">
        <f t="shared" si="9"/>
        <v/>
      </c>
      <c r="AK16" s="236" t="str">
        <f t="shared" ref="AK16:AK30" si="17">IF(M16="1日",0,IF(AJ16="",AI16,AJ16))</f>
        <v/>
      </c>
      <c r="AL16" s="37"/>
      <c r="AM16" s="106" t="s">
        <v>33</v>
      </c>
      <c r="AN16" s="208" t="str">
        <f t="shared" si="3"/>
        <v/>
      </c>
      <c r="AO16" s="208" t="str">
        <f t="shared" si="4"/>
        <v/>
      </c>
      <c r="AP16" s="240" t="e">
        <f t="shared" si="10"/>
        <v>#VALUE!</v>
      </c>
      <c r="AQ16" s="240">
        <f t="shared" si="11"/>
        <v>0</v>
      </c>
      <c r="AR16" s="225" t="str">
        <f t="shared" si="12"/>
        <v/>
      </c>
      <c r="AS16" s="242" t="str">
        <f t="shared" si="13"/>
        <v/>
      </c>
      <c r="AT16" s="241" t="str">
        <f t="shared" si="14"/>
        <v/>
      </c>
      <c r="AU16" s="37"/>
      <c r="AV16" s="37"/>
    </row>
    <row r="17" spans="1:48" ht="45" customHeight="1" x14ac:dyDescent="0.15">
      <c r="B17" s="45">
        <f t="shared" si="15"/>
        <v>45386</v>
      </c>
      <c r="C17" s="46" t="str">
        <f t="shared" si="5"/>
        <v>木</v>
      </c>
      <c r="D17" s="283" t="str">
        <f>IF(OR(WEEKDAY(B17)=1,WEEKDAY(B17)=7),"休日",IF(ISNA(VLOOKUP(B17,'(事務用)2024年度休日一覧(土日除く)'!A:B,2,FALSE)),"","休日"))</f>
        <v/>
      </c>
      <c r="E17" s="130">
        <f>IF(D17="",Q9,"")</f>
        <v>0</v>
      </c>
      <c r="F17" s="69" t="s">
        <v>12</v>
      </c>
      <c r="G17" s="78" t="str">
        <f>IF(D17="",IF(S9="","",S9),"")</f>
        <v/>
      </c>
      <c r="H17" s="135">
        <f>IF(D17="",Q10,"")</f>
        <v>0</v>
      </c>
      <c r="I17" s="69" t="s">
        <v>12</v>
      </c>
      <c r="J17" s="77" t="str">
        <f>IF(D17="",IF(S10="","",S10),"")</f>
        <v/>
      </c>
      <c r="K17" s="210" t="str">
        <f>IF(D17="",IF(W9="","",W9),"")</f>
        <v/>
      </c>
      <c r="L17" s="149"/>
      <c r="M17" s="74"/>
      <c r="N17" s="45">
        <f t="shared" si="16"/>
        <v>45403</v>
      </c>
      <c r="O17" s="46" t="str">
        <f t="shared" si="0"/>
        <v>日</v>
      </c>
      <c r="P17" s="283" t="str">
        <f>IF(OR(WEEKDAY(N17)=1,WEEKDAY(N17)=7),"休日",IF(ISNA(VLOOKUP(N17,'(事務用)2024年度休日一覧(土日除く)'!A:B,2,FALSE)),"","休日"))</f>
        <v>休日</v>
      </c>
      <c r="Q17" s="130" t="str">
        <f>IF(P17="",Q9,"")</f>
        <v/>
      </c>
      <c r="R17" s="69" t="s">
        <v>12</v>
      </c>
      <c r="S17" s="84" t="str">
        <f>IF(P17="",IF(S9="","",S9),"")</f>
        <v/>
      </c>
      <c r="T17" s="130" t="str">
        <f>IF(P17="",Q10,"")</f>
        <v/>
      </c>
      <c r="U17" s="72" t="s">
        <v>12</v>
      </c>
      <c r="V17" s="154" t="str">
        <f>IF(P17="",IF(S10="","",S10),"")</f>
        <v/>
      </c>
      <c r="W17" s="217" t="str">
        <f>IF(P17="",IF(W9="","",W9),"")</f>
        <v/>
      </c>
      <c r="X17" s="150"/>
      <c r="Y17" s="255"/>
      <c r="Z17" s="52"/>
      <c r="AA17" s="100"/>
      <c r="AB17" s="100"/>
      <c r="AC17" s="100"/>
      <c r="AD17" s="106" t="s">
        <v>16</v>
      </c>
      <c r="AE17" s="203" t="e">
        <f t="shared" si="1"/>
        <v>#VALUE!</v>
      </c>
      <c r="AF17" s="203" t="e">
        <f t="shared" si="2"/>
        <v>#VALUE!</v>
      </c>
      <c r="AG17" s="228" t="e">
        <f t="shared" si="6"/>
        <v>#VALUE!</v>
      </c>
      <c r="AH17" s="228">
        <f t="shared" si="7"/>
        <v>0</v>
      </c>
      <c r="AI17" s="220" t="str">
        <f t="shared" si="8"/>
        <v/>
      </c>
      <c r="AJ17" s="228" t="str">
        <f t="shared" si="9"/>
        <v/>
      </c>
      <c r="AK17" s="235" t="str">
        <f t="shared" si="17"/>
        <v/>
      </c>
      <c r="AL17" s="100"/>
      <c r="AM17" s="106" t="s">
        <v>34</v>
      </c>
      <c r="AN17" s="203" t="str">
        <f t="shared" si="3"/>
        <v/>
      </c>
      <c r="AO17" s="203" t="str">
        <f t="shared" si="4"/>
        <v/>
      </c>
      <c r="AP17" s="238" t="e">
        <f t="shared" si="10"/>
        <v>#VALUE!</v>
      </c>
      <c r="AQ17" s="238">
        <f t="shared" si="11"/>
        <v>0</v>
      </c>
      <c r="AR17" s="220" t="str">
        <f t="shared" si="12"/>
        <v/>
      </c>
      <c r="AS17" s="228" t="str">
        <f t="shared" si="13"/>
        <v/>
      </c>
      <c r="AT17" s="241" t="str">
        <f t="shared" si="14"/>
        <v/>
      </c>
      <c r="AU17" s="37"/>
      <c r="AV17" s="37"/>
    </row>
    <row r="18" spans="1:48" ht="45" customHeight="1" x14ac:dyDescent="0.15">
      <c r="B18" s="45">
        <f t="shared" si="15"/>
        <v>45387</v>
      </c>
      <c r="C18" s="46" t="str">
        <f t="shared" si="5"/>
        <v>金</v>
      </c>
      <c r="D18" s="283" t="str">
        <f>IF(OR(WEEKDAY(B18)=1,WEEKDAY(B18)=7),"休日",IF(ISNA(VLOOKUP(B18,'(事務用)2024年度休日一覧(土日除く)'!A:B,2,FALSE)),"","休日"))</f>
        <v/>
      </c>
      <c r="E18" s="130">
        <f>IF(D18="",Q9,"")</f>
        <v>0</v>
      </c>
      <c r="F18" s="69" t="s">
        <v>12</v>
      </c>
      <c r="G18" s="83" t="str">
        <f>IF(D18="",IF(S9="","",S9),"")</f>
        <v/>
      </c>
      <c r="H18" s="130">
        <f>IF(D18="",Q10,"")</f>
        <v>0</v>
      </c>
      <c r="I18" s="69" t="s">
        <v>12</v>
      </c>
      <c r="J18" s="78" t="str">
        <f>IF(D18="",IF(S10="","",S10),"")</f>
        <v/>
      </c>
      <c r="K18" s="210" t="str">
        <f>IF(D18="",IF(W9="","",W9),"")</f>
        <v/>
      </c>
      <c r="L18" s="149"/>
      <c r="M18" s="146"/>
      <c r="N18" s="45">
        <f t="shared" si="16"/>
        <v>45404</v>
      </c>
      <c r="O18" s="46" t="str">
        <f t="shared" si="0"/>
        <v>月</v>
      </c>
      <c r="P18" s="283" t="str">
        <f>IF(OR(WEEKDAY(N18)=1,WEEKDAY(N18)=7),"休日",IF(ISNA(VLOOKUP(N18,'(事務用)2024年度休日一覧(土日除く)'!A:B,2,FALSE)),"","休日"))</f>
        <v/>
      </c>
      <c r="Q18" s="130">
        <f>IF(P18="",Q9,"")</f>
        <v>0</v>
      </c>
      <c r="R18" s="69" t="s">
        <v>12</v>
      </c>
      <c r="S18" s="84" t="str">
        <f>IF(P18="",IF(S9="","",S9),"")</f>
        <v/>
      </c>
      <c r="T18" s="130">
        <f>IF(P18="",Q10,"")</f>
        <v>0</v>
      </c>
      <c r="U18" s="72" t="s">
        <v>12</v>
      </c>
      <c r="V18" s="154" t="str">
        <f>IF(P18="",IF(S10="","",S10),"")</f>
        <v/>
      </c>
      <c r="W18" s="46" t="str">
        <f>IF(P18="",IF(W9="","",W9),"")</f>
        <v/>
      </c>
      <c r="X18" s="151"/>
      <c r="Y18" s="119"/>
      <c r="Z18" s="52"/>
      <c r="AA18" s="97"/>
      <c r="AB18" s="281"/>
      <c r="AC18" s="99"/>
      <c r="AD18" s="109" t="s">
        <v>20</v>
      </c>
      <c r="AE18" s="205" t="e">
        <f t="shared" si="1"/>
        <v>#VALUE!</v>
      </c>
      <c r="AF18" s="205" t="e">
        <f t="shared" si="2"/>
        <v>#VALUE!</v>
      </c>
      <c r="AG18" s="230" t="e">
        <f t="shared" si="6"/>
        <v>#VALUE!</v>
      </c>
      <c r="AH18" s="230">
        <f t="shared" si="7"/>
        <v>0</v>
      </c>
      <c r="AI18" s="221" t="str">
        <f t="shared" si="8"/>
        <v/>
      </c>
      <c r="AJ18" s="230" t="str">
        <f t="shared" si="9"/>
        <v/>
      </c>
      <c r="AK18" s="236" t="str">
        <f t="shared" si="17"/>
        <v/>
      </c>
      <c r="AL18" s="37"/>
      <c r="AM18" s="106" t="s">
        <v>35</v>
      </c>
      <c r="AN18" s="208" t="e">
        <f t="shared" si="3"/>
        <v>#VALUE!</v>
      </c>
      <c r="AO18" s="208" t="e">
        <f t="shared" si="4"/>
        <v>#VALUE!</v>
      </c>
      <c r="AP18" s="240" t="e">
        <f t="shared" si="10"/>
        <v>#VALUE!</v>
      </c>
      <c r="AQ18" s="240">
        <f t="shared" si="11"/>
        <v>0</v>
      </c>
      <c r="AR18" s="225" t="str">
        <f t="shared" si="12"/>
        <v/>
      </c>
      <c r="AS18" s="242" t="str">
        <f t="shared" si="13"/>
        <v/>
      </c>
      <c r="AT18" s="241" t="str">
        <f t="shared" si="14"/>
        <v/>
      </c>
      <c r="AU18" s="37"/>
      <c r="AV18" s="37"/>
    </row>
    <row r="19" spans="1:48" ht="45" customHeight="1" x14ac:dyDescent="0.15">
      <c r="B19" s="45">
        <f t="shared" si="15"/>
        <v>45388</v>
      </c>
      <c r="C19" s="46" t="str">
        <f t="shared" si="5"/>
        <v>土</v>
      </c>
      <c r="D19" s="283" t="str">
        <f>IF(OR(WEEKDAY(B19)=1,WEEKDAY(B19)=7),"休日",IF(ISNA(VLOOKUP(B19,'(事務用)2024年度休日一覧(土日除く)'!A:B,2,FALSE)),"","休日"))</f>
        <v>休日</v>
      </c>
      <c r="E19" s="130" t="str">
        <f>IF(D19="",Q9,"")</f>
        <v/>
      </c>
      <c r="F19" s="69" t="s">
        <v>12</v>
      </c>
      <c r="G19" s="77" t="str">
        <f>IF(D19="",IF(S9="","",S9),"")</f>
        <v/>
      </c>
      <c r="H19" s="134" t="str">
        <f>IF(D19="",Q10,"")</f>
        <v/>
      </c>
      <c r="I19" s="69" t="s">
        <v>12</v>
      </c>
      <c r="J19" s="78" t="str">
        <f>IF(D19="",IF(S10="","",S10),"")</f>
        <v/>
      </c>
      <c r="K19" s="210" t="str">
        <f>IF(D19="",IF(W9="","",W9),"")</f>
        <v/>
      </c>
      <c r="L19" s="149"/>
      <c r="M19" s="146"/>
      <c r="N19" s="45">
        <f t="shared" si="16"/>
        <v>45405</v>
      </c>
      <c r="O19" s="46" t="str">
        <f t="shared" si="0"/>
        <v>火</v>
      </c>
      <c r="P19" s="283" t="str">
        <f>IF(OR(WEEKDAY(N19)=1,WEEKDAY(N19)=7),"休日",IF(ISNA(VLOOKUP(N19,'(事務用)2024年度休日一覧(土日除く)'!A:B,2,FALSE)),"","休日"))</f>
        <v/>
      </c>
      <c r="Q19" s="130">
        <f>IF(P19="",Q9,"")</f>
        <v>0</v>
      </c>
      <c r="R19" s="69" t="s">
        <v>12</v>
      </c>
      <c r="S19" s="84" t="str">
        <f>IF(P19="",IF(S9="","",S9),"")</f>
        <v/>
      </c>
      <c r="T19" s="130">
        <f>IF(P19="",Q10,"")</f>
        <v>0</v>
      </c>
      <c r="U19" s="72" t="s">
        <v>12</v>
      </c>
      <c r="V19" s="154" t="str">
        <f>IF(P19="",IF(S10="","",S10),"")</f>
        <v/>
      </c>
      <c r="W19" s="213" t="str">
        <f>IF(P19="",IF(W9="","",W9),"")</f>
        <v/>
      </c>
      <c r="X19" s="149"/>
      <c r="Y19" s="119"/>
      <c r="Z19" s="52"/>
      <c r="AA19" s="105"/>
      <c r="AB19" s="105"/>
      <c r="AC19" s="105"/>
      <c r="AD19" s="109" t="s">
        <v>21</v>
      </c>
      <c r="AE19" s="206" t="str">
        <f t="shared" si="1"/>
        <v/>
      </c>
      <c r="AF19" s="206" t="str">
        <f t="shared" si="2"/>
        <v/>
      </c>
      <c r="AG19" s="231" t="e">
        <f t="shared" si="6"/>
        <v>#VALUE!</v>
      </c>
      <c r="AH19" s="231">
        <f t="shared" si="7"/>
        <v>0</v>
      </c>
      <c r="AI19" s="224" t="str">
        <f t="shared" si="8"/>
        <v/>
      </c>
      <c r="AJ19" s="231" t="str">
        <f t="shared" si="9"/>
        <v/>
      </c>
      <c r="AK19" s="235" t="str">
        <f>IF(M19="1日",0,IF(AJ19="",AI19,AJ19))</f>
        <v/>
      </c>
      <c r="AL19" s="105"/>
      <c r="AM19" s="106" t="s">
        <v>36</v>
      </c>
      <c r="AN19" s="206" t="e">
        <f t="shared" si="3"/>
        <v>#VALUE!</v>
      </c>
      <c r="AO19" s="208" t="e">
        <f t="shared" si="4"/>
        <v>#VALUE!</v>
      </c>
      <c r="AP19" s="240" t="e">
        <f t="shared" si="10"/>
        <v>#VALUE!</v>
      </c>
      <c r="AQ19" s="240">
        <f t="shared" si="11"/>
        <v>0</v>
      </c>
      <c r="AR19" s="225" t="str">
        <f t="shared" si="12"/>
        <v/>
      </c>
      <c r="AS19" s="242" t="str">
        <f t="shared" si="13"/>
        <v/>
      </c>
      <c r="AT19" s="241" t="str">
        <f t="shared" si="14"/>
        <v/>
      </c>
      <c r="AU19" s="37"/>
      <c r="AV19" s="37"/>
    </row>
    <row r="20" spans="1:48" ht="45" customHeight="1" x14ac:dyDescent="0.15">
      <c r="B20" s="45">
        <f t="shared" si="15"/>
        <v>45389</v>
      </c>
      <c r="C20" s="46" t="str">
        <f t="shared" si="5"/>
        <v>日</v>
      </c>
      <c r="D20" s="283" t="str">
        <f>IF(OR(WEEKDAY(B20)=1,WEEKDAY(B20)=7),"休日",IF(ISNA(VLOOKUP(B20,'(事務用)2024年度休日一覧(土日除く)'!A:B,2,FALSE)),"","休日"))</f>
        <v>休日</v>
      </c>
      <c r="E20" s="130" t="str">
        <f>IF(D20="",Q9,"")</f>
        <v/>
      </c>
      <c r="F20" s="69" t="s">
        <v>12</v>
      </c>
      <c r="G20" s="77" t="str">
        <f>IF(D20="",IF(S9="","",S9),"")</f>
        <v/>
      </c>
      <c r="H20" s="135" t="str">
        <f>IF(D20="",Q10,"")</f>
        <v/>
      </c>
      <c r="I20" s="69" t="s">
        <v>12</v>
      </c>
      <c r="J20" s="78" t="str">
        <f>IF(D20="",IF(S10="","",S10),"")</f>
        <v/>
      </c>
      <c r="K20" s="210" t="str">
        <f>IF(D20="",IF(W9="","",W9),"")</f>
        <v/>
      </c>
      <c r="L20" s="149"/>
      <c r="M20" s="147"/>
      <c r="N20" s="45">
        <f t="shared" si="16"/>
        <v>45406</v>
      </c>
      <c r="O20" s="46" t="str">
        <f t="shared" si="0"/>
        <v>水</v>
      </c>
      <c r="P20" s="283" t="str">
        <f>IF(OR(WEEKDAY(N20)=1,WEEKDAY(N20)=7),"休日",IF(ISNA(VLOOKUP(N20,'(事務用)2024年度休日一覧(土日除く)'!A:B,2,FALSE)),"","休日"))</f>
        <v/>
      </c>
      <c r="Q20" s="130">
        <f>IF(P20="",Q9,"")</f>
        <v>0</v>
      </c>
      <c r="R20" s="69" t="s">
        <v>12</v>
      </c>
      <c r="S20" s="84" t="str">
        <f>IF(P20="",IF(S9="","",S9),"")</f>
        <v/>
      </c>
      <c r="T20" s="130">
        <f>IF(P20="",Q10,"")</f>
        <v>0</v>
      </c>
      <c r="U20" s="72" t="s">
        <v>12</v>
      </c>
      <c r="V20" s="154" t="str">
        <f>IF(P20="",IF(S10="","",S10),"")</f>
        <v/>
      </c>
      <c r="W20" s="46" t="str">
        <f>IF(P20="",IF(W9="","",W9),"")</f>
        <v/>
      </c>
      <c r="X20" s="150"/>
      <c r="Y20" s="119"/>
      <c r="Z20" s="52"/>
      <c r="AA20" s="105"/>
      <c r="AB20" s="105"/>
      <c r="AC20" s="105"/>
      <c r="AD20" s="109" t="s">
        <v>22</v>
      </c>
      <c r="AE20" s="206" t="str">
        <f t="shared" si="1"/>
        <v/>
      </c>
      <c r="AF20" s="206" t="str">
        <f t="shared" si="2"/>
        <v/>
      </c>
      <c r="AG20" s="231" t="e">
        <f t="shared" si="6"/>
        <v>#VALUE!</v>
      </c>
      <c r="AH20" s="231">
        <f t="shared" si="7"/>
        <v>0</v>
      </c>
      <c r="AI20" s="224" t="str">
        <f t="shared" si="8"/>
        <v/>
      </c>
      <c r="AJ20" s="231" t="str">
        <f t="shared" si="9"/>
        <v/>
      </c>
      <c r="AK20" s="235" t="str">
        <f t="shared" si="17"/>
        <v/>
      </c>
      <c r="AL20" s="105"/>
      <c r="AM20" s="106" t="s">
        <v>37</v>
      </c>
      <c r="AN20" s="206" t="e">
        <f t="shared" si="3"/>
        <v>#VALUE!</v>
      </c>
      <c r="AO20" s="208" t="e">
        <f t="shared" si="4"/>
        <v>#VALUE!</v>
      </c>
      <c r="AP20" s="240" t="e">
        <f t="shared" si="10"/>
        <v>#VALUE!</v>
      </c>
      <c r="AQ20" s="240">
        <f t="shared" si="11"/>
        <v>0</v>
      </c>
      <c r="AR20" s="225" t="str">
        <f t="shared" si="12"/>
        <v/>
      </c>
      <c r="AS20" s="242" t="str">
        <f t="shared" si="13"/>
        <v/>
      </c>
      <c r="AT20" s="241" t="str">
        <f t="shared" si="14"/>
        <v/>
      </c>
      <c r="AU20" s="37"/>
      <c r="AV20" s="37"/>
    </row>
    <row r="21" spans="1:48" ht="45" customHeight="1" x14ac:dyDescent="0.15">
      <c r="B21" s="45">
        <f t="shared" si="15"/>
        <v>45390</v>
      </c>
      <c r="C21" s="46" t="str">
        <f t="shared" si="5"/>
        <v>月</v>
      </c>
      <c r="D21" s="283" t="str">
        <f>IF(OR(WEEKDAY(B21)=1,WEEKDAY(B21)=7),"休日",IF(ISNA(VLOOKUP(B21,'(事務用)2024年度休日一覧(土日除く)'!A:B,2,FALSE)),"","休日"))</f>
        <v/>
      </c>
      <c r="E21" s="130">
        <f>IF(D21="",Q9,"")</f>
        <v>0</v>
      </c>
      <c r="F21" s="69" t="s">
        <v>12</v>
      </c>
      <c r="G21" s="78" t="str">
        <f>IF(D21="",IF(S9="","",S9),"")</f>
        <v/>
      </c>
      <c r="H21" s="130">
        <f>IF(D21="",Q10,"")</f>
        <v>0</v>
      </c>
      <c r="I21" s="69" t="s">
        <v>12</v>
      </c>
      <c r="J21" s="78" t="str">
        <f>IF(D21="",IF(S10="","",S10),"")</f>
        <v/>
      </c>
      <c r="K21" s="212" t="str">
        <f>IF(D21="",IF(W9="","",W9),"")</f>
        <v/>
      </c>
      <c r="L21" s="150"/>
      <c r="M21" s="147"/>
      <c r="N21" s="45">
        <f t="shared" si="16"/>
        <v>45407</v>
      </c>
      <c r="O21" s="46" t="str">
        <f t="shared" si="0"/>
        <v>木</v>
      </c>
      <c r="P21" s="283" t="str">
        <f>IF(OR(WEEKDAY(N21)=1,WEEKDAY(N21)=7),"休日",IF(ISNA(VLOOKUP(N21,'(事務用)2024年度休日一覧(土日除く)'!A:B,2,FALSE)),"","休日"))</f>
        <v/>
      </c>
      <c r="Q21" s="130">
        <f>IF(P21="",Q9,"")</f>
        <v>0</v>
      </c>
      <c r="R21" s="69" t="s">
        <v>12</v>
      </c>
      <c r="S21" s="84" t="str">
        <f>IF(P21="",IF(S9="","",S9),"")</f>
        <v/>
      </c>
      <c r="T21" s="130">
        <f>IF(P21="",Q10,"")</f>
        <v>0</v>
      </c>
      <c r="U21" s="72" t="s">
        <v>12</v>
      </c>
      <c r="V21" s="154" t="str">
        <f>IF(P21="",IF(S10="","",S10),"")</f>
        <v/>
      </c>
      <c r="W21" s="217" t="str">
        <f>IF(P21="",IF(W9="","",W9),"")</f>
        <v/>
      </c>
      <c r="X21" s="175"/>
      <c r="Y21" s="119"/>
      <c r="Z21" s="52"/>
      <c r="AA21" s="101"/>
      <c r="AB21" s="101"/>
      <c r="AC21" s="101"/>
      <c r="AD21" s="109" t="s">
        <v>23</v>
      </c>
      <c r="AE21" s="205" t="e">
        <f t="shared" si="1"/>
        <v>#VALUE!</v>
      </c>
      <c r="AF21" s="205" t="e">
        <f t="shared" si="2"/>
        <v>#VALUE!</v>
      </c>
      <c r="AG21" s="230" t="e">
        <f t="shared" si="6"/>
        <v>#VALUE!</v>
      </c>
      <c r="AH21" s="230">
        <f t="shared" si="7"/>
        <v>0</v>
      </c>
      <c r="AI21" s="221" t="str">
        <f t="shared" si="8"/>
        <v/>
      </c>
      <c r="AJ21" s="230" t="str">
        <f t="shared" si="9"/>
        <v/>
      </c>
      <c r="AK21" s="236" t="str">
        <f t="shared" si="17"/>
        <v/>
      </c>
      <c r="AL21" s="101"/>
      <c r="AM21" s="106" t="s">
        <v>38</v>
      </c>
      <c r="AN21" s="208" t="e">
        <f t="shared" si="3"/>
        <v>#VALUE!</v>
      </c>
      <c r="AO21" s="208" t="e">
        <f t="shared" si="4"/>
        <v>#VALUE!</v>
      </c>
      <c r="AP21" s="240" t="e">
        <f t="shared" si="10"/>
        <v>#VALUE!</v>
      </c>
      <c r="AQ21" s="240">
        <f t="shared" si="11"/>
        <v>0</v>
      </c>
      <c r="AR21" s="225" t="str">
        <f t="shared" si="12"/>
        <v/>
      </c>
      <c r="AS21" s="242" t="str">
        <f t="shared" si="13"/>
        <v/>
      </c>
      <c r="AT21" s="241" t="str">
        <f t="shared" si="14"/>
        <v/>
      </c>
      <c r="AU21" s="37"/>
      <c r="AV21" s="37"/>
    </row>
    <row r="22" spans="1:48" ht="45" customHeight="1" x14ac:dyDescent="0.15">
      <c r="B22" s="45">
        <f t="shared" si="15"/>
        <v>45391</v>
      </c>
      <c r="C22" s="46" t="str">
        <f t="shared" si="5"/>
        <v>火</v>
      </c>
      <c r="D22" s="283" t="str">
        <f>IF(OR(WEEKDAY(B22)=1,WEEKDAY(B22)=7),"休日",IF(ISNA(VLOOKUP(B22,'(事務用)2024年度休日一覧(土日除く)'!A:B,2,FALSE)),"","休日"))</f>
        <v/>
      </c>
      <c r="E22" s="130">
        <f>IF(D22="",Q9,"")</f>
        <v>0</v>
      </c>
      <c r="F22" s="69" t="s">
        <v>12</v>
      </c>
      <c r="G22" s="83" t="str">
        <f>IF(D22="",IF(S9="","",S9),"")</f>
        <v/>
      </c>
      <c r="H22" s="130">
        <f>IF(D22="",Q10,"")</f>
        <v>0</v>
      </c>
      <c r="I22" s="69" t="s">
        <v>12</v>
      </c>
      <c r="J22" s="80" t="str">
        <f>IF(D22="",IF(S10="","",S10),"")</f>
        <v/>
      </c>
      <c r="K22" s="213" t="str">
        <f>IF(D22="",IF(W9="","",W9),"")</f>
        <v/>
      </c>
      <c r="L22" s="151"/>
      <c r="M22" s="147"/>
      <c r="N22" s="45">
        <f t="shared" si="16"/>
        <v>45408</v>
      </c>
      <c r="O22" s="46" t="str">
        <f t="shared" si="0"/>
        <v>金</v>
      </c>
      <c r="P22" s="283" t="str">
        <f>IF(OR(WEEKDAY(N22)=1,WEEKDAY(N22)=7),"休日",IF(ISNA(VLOOKUP(N22,'(事務用)2024年度休日一覧(土日除く)'!A:B,2,FALSE)),"","休日"))</f>
        <v/>
      </c>
      <c r="Q22" s="130">
        <f>IF(P22="",Q9,"")</f>
        <v>0</v>
      </c>
      <c r="R22" s="69" t="s">
        <v>12</v>
      </c>
      <c r="S22" s="84" t="str">
        <f>IF(P22="",IF(S9="","",S9),"")</f>
        <v/>
      </c>
      <c r="T22" s="130">
        <f>IF(P22="",Q10,"")</f>
        <v>0</v>
      </c>
      <c r="U22" s="72" t="s">
        <v>12</v>
      </c>
      <c r="V22" s="154" t="str">
        <f>IF(P22="",IF(S10="","",S10),"")</f>
        <v/>
      </c>
      <c r="W22" s="217" t="str">
        <f>IF(P22="",IF(W9="","",W9),"")</f>
        <v/>
      </c>
      <c r="X22" s="150"/>
      <c r="Y22" s="119"/>
      <c r="Z22" s="52"/>
      <c r="AA22" s="102"/>
      <c r="AB22" s="102"/>
      <c r="AC22" s="104"/>
      <c r="AD22" s="109" t="s">
        <v>24</v>
      </c>
      <c r="AE22" s="207" t="e">
        <f t="shared" si="1"/>
        <v>#VALUE!</v>
      </c>
      <c r="AF22" s="207" t="e">
        <f t="shared" si="2"/>
        <v>#VALUE!</v>
      </c>
      <c r="AG22" s="232" t="e">
        <f t="shared" si="6"/>
        <v>#VALUE!</v>
      </c>
      <c r="AH22" s="232">
        <f t="shared" si="7"/>
        <v>0</v>
      </c>
      <c r="AI22" s="222" t="str">
        <f t="shared" si="8"/>
        <v/>
      </c>
      <c r="AJ22" s="232" t="str">
        <f t="shared" si="9"/>
        <v/>
      </c>
      <c r="AK22" s="236" t="str">
        <f t="shared" si="17"/>
        <v/>
      </c>
      <c r="AL22" s="37"/>
      <c r="AM22" s="106" t="s">
        <v>39</v>
      </c>
      <c r="AN22" s="208" t="e">
        <f t="shared" si="3"/>
        <v>#VALUE!</v>
      </c>
      <c r="AO22" s="208" t="e">
        <f t="shared" si="4"/>
        <v>#VALUE!</v>
      </c>
      <c r="AP22" s="240" t="e">
        <f t="shared" si="10"/>
        <v>#VALUE!</v>
      </c>
      <c r="AQ22" s="240">
        <f t="shared" si="11"/>
        <v>0</v>
      </c>
      <c r="AR22" s="225" t="str">
        <f t="shared" si="12"/>
        <v/>
      </c>
      <c r="AS22" s="242" t="str">
        <f t="shared" si="13"/>
        <v/>
      </c>
      <c r="AT22" s="241" t="str">
        <f t="shared" si="14"/>
        <v/>
      </c>
      <c r="AU22" s="37"/>
      <c r="AV22" s="37"/>
    </row>
    <row r="23" spans="1:48" ht="45" customHeight="1" x14ac:dyDescent="0.15">
      <c r="B23" s="45">
        <f t="shared" si="15"/>
        <v>45392</v>
      </c>
      <c r="C23" s="46" t="str">
        <f t="shared" si="5"/>
        <v>水</v>
      </c>
      <c r="D23" s="283" t="str">
        <f>IF(OR(WEEKDAY(B23)=1,WEEKDAY(B23)=7),"休日",IF(ISNA(VLOOKUP(B23,'(事務用)2024年度休日一覧(土日除く)'!A:B,2,FALSE)),"","休日"))</f>
        <v/>
      </c>
      <c r="E23" s="130">
        <f>IF(D23="",Q9,"")</f>
        <v>0</v>
      </c>
      <c r="F23" s="69" t="s">
        <v>12</v>
      </c>
      <c r="G23" s="78" t="str">
        <f>IF(D23="",IF(S9="","",S9),"")</f>
        <v/>
      </c>
      <c r="H23" s="130">
        <f>IF(D23="",Q10,"")</f>
        <v>0</v>
      </c>
      <c r="I23" s="69" t="s">
        <v>12</v>
      </c>
      <c r="J23" s="77" t="str">
        <f>IF(D23="",IF(S10="","",S10),"")</f>
        <v/>
      </c>
      <c r="K23" s="210" t="str">
        <f>IF(D23="",IF(W9="","",W9),"")</f>
        <v/>
      </c>
      <c r="L23" s="150"/>
      <c r="M23" s="74"/>
      <c r="N23" s="45">
        <f t="shared" si="16"/>
        <v>45409</v>
      </c>
      <c r="O23" s="46" t="str">
        <f t="shared" si="0"/>
        <v>土</v>
      </c>
      <c r="P23" s="283" t="str">
        <f>IF(OR(WEEKDAY(N23)=1,WEEKDAY(N23)=7),"休日",IF(ISNA(VLOOKUP(N23,'(事務用)2024年度休日一覧(土日除く)'!A:B,2,FALSE)),"","休日"))</f>
        <v>休日</v>
      </c>
      <c r="Q23" s="130" t="str">
        <f>IF(P23="",Q9,"")</f>
        <v/>
      </c>
      <c r="R23" s="69" t="s">
        <v>12</v>
      </c>
      <c r="S23" s="84" t="str">
        <f>IF(P23="",IF(S9="","",S9),"")</f>
        <v/>
      </c>
      <c r="T23" s="130" t="str">
        <f>IF(P23="",Q10,"")</f>
        <v/>
      </c>
      <c r="U23" s="69" t="s">
        <v>12</v>
      </c>
      <c r="V23" s="154" t="str">
        <f>IF(P23="",IF(S10="","",S10),"")</f>
        <v/>
      </c>
      <c r="W23" s="217" t="str">
        <f>IF(P23="",IF(W9="","",W9),"")</f>
        <v/>
      </c>
      <c r="X23" s="150"/>
      <c r="Y23" s="256"/>
      <c r="Z23" s="52"/>
      <c r="AA23" s="12"/>
      <c r="AB23" s="12"/>
      <c r="AC23" s="22"/>
      <c r="AD23" s="109" t="s">
        <v>25</v>
      </c>
      <c r="AE23" s="207" t="e">
        <f t="shared" si="1"/>
        <v>#VALUE!</v>
      </c>
      <c r="AF23" s="207" t="e">
        <f t="shared" si="2"/>
        <v>#VALUE!</v>
      </c>
      <c r="AG23" s="232" t="e">
        <f t="shared" si="6"/>
        <v>#VALUE!</v>
      </c>
      <c r="AH23" s="232">
        <f t="shared" si="7"/>
        <v>0</v>
      </c>
      <c r="AI23" s="222" t="str">
        <f t="shared" si="8"/>
        <v/>
      </c>
      <c r="AJ23" s="232" t="str">
        <f t="shared" si="9"/>
        <v/>
      </c>
      <c r="AK23" s="236" t="str">
        <f t="shared" si="17"/>
        <v/>
      </c>
      <c r="AM23" s="106" t="s">
        <v>40</v>
      </c>
      <c r="AN23" s="208" t="str">
        <f t="shared" si="3"/>
        <v/>
      </c>
      <c r="AO23" s="208" t="str">
        <f t="shared" si="4"/>
        <v/>
      </c>
      <c r="AP23" s="240" t="e">
        <f t="shared" si="10"/>
        <v>#VALUE!</v>
      </c>
      <c r="AQ23" s="240">
        <f t="shared" si="11"/>
        <v>0</v>
      </c>
      <c r="AR23" s="225" t="str">
        <f t="shared" si="12"/>
        <v/>
      </c>
      <c r="AS23" s="242" t="str">
        <f t="shared" si="13"/>
        <v/>
      </c>
      <c r="AT23" s="241" t="str">
        <f t="shared" si="14"/>
        <v/>
      </c>
    </row>
    <row r="24" spans="1:48" ht="45" customHeight="1" x14ac:dyDescent="0.15">
      <c r="B24" s="45">
        <f t="shared" si="15"/>
        <v>45393</v>
      </c>
      <c r="C24" s="46" t="str">
        <f t="shared" si="5"/>
        <v>木</v>
      </c>
      <c r="D24" s="283" t="str">
        <f>IF(OR(WEEKDAY(B24)=1,WEEKDAY(B24)=7),"休日",IF(ISNA(VLOOKUP(B24,'(事務用)2024年度休日一覧(土日除く)'!A:B,2,FALSE)),"","休日"))</f>
        <v/>
      </c>
      <c r="E24" s="130">
        <f>IF(D24="",Q9,"")</f>
        <v>0</v>
      </c>
      <c r="F24" s="69" t="s">
        <v>12</v>
      </c>
      <c r="G24" s="83" t="str">
        <f>IF(D24="",IF(S9="","",S9),"")</f>
        <v/>
      </c>
      <c r="H24" s="134">
        <f>IF(D24="",Q10,"")</f>
        <v>0</v>
      </c>
      <c r="I24" s="69" t="s">
        <v>12</v>
      </c>
      <c r="J24" s="77" t="str">
        <f>IF(D24="",IF(S10="","",S10),"")</f>
        <v/>
      </c>
      <c r="K24" s="46" t="str">
        <f>IF(D24="",IF(W9="","",W9),"")</f>
        <v/>
      </c>
      <c r="L24" s="151"/>
      <c r="M24" s="147"/>
      <c r="N24" s="45">
        <f t="shared" si="16"/>
        <v>45410</v>
      </c>
      <c r="O24" s="46" t="str">
        <f t="shared" si="0"/>
        <v>日</v>
      </c>
      <c r="P24" s="283" t="str">
        <f>IF(OR(WEEKDAY(N24)=1,WEEKDAY(N24)=7),"休日",IF(ISNA(VLOOKUP(N24,'(事務用)2024年度休日一覧(土日除く)'!A:B,2,FALSE)),"","休日"))</f>
        <v>休日</v>
      </c>
      <c r="Q24" s="130" t="str">
        <f>IF(P24="",Q9,"")</f>
        <v/>
      </c>
      <c r="R24" s="69" t="s">
        <v>12</v>
      </c>
      <c r="S24" s="84" t="str">
        <f>IF(P24="",IF(S9="","",S9),"")</f>
        <v/>
      </c>
      <c r="T24" s="130" t="str">
        <f>IF(P24="",Q10,"")</f>
        <v/>
      </c>
      <c r="U24" s="72" t="s">
        <v>12</v>
      </c>
      <c r="V24" s="154" t="str">
        <f>IF(P24="",IF(S10="","",S10),"")</f>
        <v/>
      </c>
      <c r="W24" s="217" t="str">
        <f>IF(P24="",IF(W9="","",W9),"")</f>
        <v/>
      </c>
      <c r="X24" s="150"/>
      <c r="Y24" s="256"/>
      <c r="Z24" s="52"/>
      <c r="AA24" s="59"/>
      <c r="AB24" s="12"/>
      <c r="AC24" s="22"/>
      <c r="AD24" s="109" t="s">
        <v>26</v>
      </c>
      <c r="AE24" s="207" t="e">
        <f t="shared" si="1"/>
        <v>#VALUE!</v>
      </c>
      <c r="AF24" s="207" t="e">
        <f t="shared" si="2"/>
        <v>#VALUE!</v>
      </c>
      <c r="AG24" s="232" t="e">
        <f t="shared" si="6"/>
        <v>#VALUE!</v>
      </c>
      <c r="AH24" s="232">
        <f t="shared" si="7"/>
        <v>0</v>
      </c>
      <c r="AI24" s="222" t="str">
        <f t="shared" si="8"/>
        <v/>
      </c>
      <c r="AJ24" s="232" t="str">
        <f t="shared" si="9"/>
        <v/>
      </c>
      <c r="AK24" s="236" t="str">
        <f t="shared" si="17"/>
        <v/>
      </c>
      <c r="AM24" s="106" t="s">
        <v>41</v>
      </c>
      <c r="AN24" s="208" t="str">
        <f t="shared" si="3"/>
        <v/>
      </c>
      <c r="AO24" s="208" t="str">
        <f t="shared" si="4"/>
        <v/>
      </c>
      <c r="AP24" s="240" t="e">
        <f t="shared" si="10"/>
        <v>#VALUE!</v>
      </c>
      <c r="AQ24" s="240">
        <f t="shared" si="11"/>
        <v>0</v>
      </c>
      <c r="AR24" s="225" t="str">
        <f t="shared" si="12"/>
        <v/>
      </c>
      <c r="AS24" s="242" t="str">
        <f t="shared" si="13"/>
        <v/>
      </c>
      <c r="AT24" s="241" t="str">
        <f t="shared" si="14"/>
        <v/>
      </c>
    </row>
    <row r="25" spans="1:48" ht="45" customHeight="1" x14ac:dyDescent="0.15">
      <c r="B25" s="45">
        <f t="shared" si="15"/>
        <v>45394</v>
      </c>
      <c r="C25" s="46" t="str">
        <f t="shared" si="5"/>
        <v>金</v>
      </c>
      <c r="D25" s="283" t="str">
        <f>IF(OR(WEEKDAY(B25)=1,WEEKDAY(B25)=7),"休日",IF(ISNA(VLOOKUP(B25,'(事務用)2024年度休日一覧(土日除く)'!A:B,2,FALSE)),"","休日"))</f>
        <v/>
      </c>
      <c r="E25" s="130">
        <f>IF(D25="",Q9,"")</f>
        <v>0</v>
      </c>
      <c r="F25" s="69" t="s">
        <v>12</v>
      </c>
      <c r="G25" s="77" t="str">
        <f>IF(D25="",IF(S9="","",S9),"")</f>
        <v/>
      </c>
      <c r="H25" s="135">
        <f>IF(D25="",Q10,"")</f>
        <v>0</v>
      </c>
      <c r="I25" s="72" t="s">
        <v>12</v>
      </c>
      <c r="J25" s="78" t="str">
        <f>IF(D25="",IF(S10="","",S10),"")</f>
        <v/>
      </c>
      <c r="K25" s="212" t="str">
        <f>IF(D25="",IF(W9="","",W9),"")</f>
        <v/>
      </c>
      <c r="L25" s="150"/>
      <c r="M25" s="74"/>
      <c r="N25" s="45">
        <f t="shared" si="16"/>
        <v>45411</v>
      </c>
      <c r="O25" s="46" t="str">
        <f t="shared" si="0"/>
        <v>月</v>
      </c>
      <c r="P25" s="283" t="str">
        <f>IF(OR(WEEKDAY(N25)=1,WEEKDAY(N25)=7),"休日",IF(ISNA(VLOOKUP(N25,'(事務用)2024年度休日一覧(土日除く)'!A:B,2,FALSE)),"","休日"))</f>
        <v>休日</v>
      </c>
      <c r="Q25" s="130" t="str">
        <f>IF(P25="",Q9,"")</f>
        <v/>
      </c>
      <c r="R25" s="69" t="s">
        <v>12</v>
      </c>
      <c r="S25" s="84" t="str">
        <f>IF(P25="",IF(S9="","",S9),"")</f>
        <v/>
      </c>
      <c r="T25" s="130" t="str">
        <f>IF(P25="",Q10,"")</f>
        <v/>
      </c>
      <c r="U25" s="72" t="s">
        <v>12</v>
      </c>
      <c r="V25" s="154" t="str">
        <f>IF(P25="",IF(S10="","",S10),"")</f>
        <v/>
      </c>
      <c r="W25" s="217" t="str">
        <f>IF(P25="",IF(W9="","",W9),"")</f>
        <v/>
      </c>
      <c r="X25" s="150"/>
      <c r="Y25" s="256"/>
      <c r="Z25" s="52"/>
      <c r="AA25" s="12"/>
      <c r="AB25" s="12"/>
      <c r="AC25" s="22"/>
      <c r="AD25" s="109" t="s">
        <v>27</v>
      </c>
      <c r="AE25" s="207" t="e">
        <f t="shared" si="1"/>
        <v>#VALUE!</v>
      </c>
      <c r="AF25" s="207" t="e">
        <f t="shared" si="2"/>
        <v>#VALUE!</v>
      </c>
      <c r="AG25" s="232" t="e">
        <f t="shared" si="6"/>
        <v>#VALUE!</v>
      </c>
      <c r="AH25" s="232">
        <f t="shared" si="7"/>
        <v>0</v>
      </c>
      <c r="AI25" s="222" t="str">
        <f t="shared" si="8"/>
        <v/>
      </c>
      <c r="AJ25" s="232" t="str">
        <f t="shared" si="9"/>
        <v/>
      </c>
      <c r="AK25" s="236" t="str">
        <f t="shared" si="17"/>
        <v/>
      </c>
      <c r="AM25" s="106" t="s">
        <v>42</v>
      </c>
      <c r="AN25" s="208" t="str">
        <f t="shared" si="3"/>
        <v/>
      </c>
      <c r="AO25" s="208" t="str">
        <f t="shared" si="4"/>
        <v/>
      </c>
      <c r="AP25" s="240" t="e">
        <f t="shared" si="10"/>
        <v>#VALUE!</v>
      </c>
      <c r="AQ25" s="240">
        <f t="shared" si="11"/>
        <v>0</v>
      </c>
      <c r="AR25" s="225" t="str">
        <f t="shared" si="12"/>
        <v/>
      </c>
      <c r="AS25" s="242" t="str">
        <f t="shared" si="13"/>
        <v/>
      </c>
      <c r="AT25" s="241" t="str">
        <f t="shared" si="14"/>
        <v/>
      </c>
    </row>
    <row r="26" spans="1:48" ht="45" customHeight="1" x14ac:dyDescent="0.15">
      <c r="B26" s="45">
        <f t="shared" si="15"/>
        <v>45395</v>
      </c>
      <c r="C26" s="46" t="str">
        <f t="shared" si="5"/>
        <v>土</v>
      </c>
      <c r="D26" s="283" t="str">
        <f>IF(OR(WEEKDAY(B26)=1,WEEKDAY(B26)=7),"休日",IF(ISNA(VLOOKUP(B26,'(事務用)2024年度休日一覧(土日除く)'!A:B,2,FALSE)),"","休日"))</f>
        <v>休日</v>
      </c>
      <c r="E26" s="130" t="str">
        <f>IF(D26="",Q9,"")</f>
        <v/>
      </c>
      <c r="F26" s="69" t="s">
        <v>12</v>
      </c>
      <c r="G26" s="77" t="str">
        <f>IF(D26="",IF(S9="","",S9),"")</f>
        <v/>
      </c>
      <c r="H26" s="130" t="str">
        <f>IF(D26="",Q10,"")</f>
        <v/>
      </c>
      <c r="I26" s="72" t="s">
        <v>12</v>
      </c>
      <c r="J26" s="77" t="str">
        <f>IF(D26="",IF(S10="","",S10),"")</f>
        <v/>
      </c>
      <c r="K26" s="210" t="str">
        <f>IF(D26="",IF(W9="","",W9),"")</f>
        <v/>
      </c>
      <c r="L26" s="150"/>
      <c r="M26" s="146"/>
      <c r="N26" s="47">
        <f t="shared" si="16"/>
        <v>45412</v>
      </c>
      <c r="O26" s="48" t="str">
        <f t="shared" si="0"/>
        <v>火</v>
      </c>
      <c r="P26" s="284" t="str">
        <f>IF(OR(WEEKDAY(N26)=1,WEEKDAY(N26)=7),"休日",IF(ISNA(VLOOKUP(N26,'(事務用)2024年度休日一覧(土日除く)'!A:B,2,FALSE)),"","休日"))</f>
        <v/>
      </c>
      <c r="Q26" s="135">
        <f>IF(P26="",Q9,"")</f>
        <v>0</v>
      </c>
      <c r="R26" s="69" t="s">
        <v>12</v>
      </c>
      <c r="S26" s="251" t="str">
        <f>IF(P26="",IF(S9="","",S9),"")</f>
        <v/>
      </c>
      <c r="T26" s="135">
        <f>IF(P26="",Q10,"")</f>
        <v>0</v>
      </c>
      <c r="U26" s="73" t="s">
        <v>12</v>
      </c>
      <c r="V26" s="80" t="str">
        <f>IF(P26="",IF(S10="","",S10),"")</f>
        <v/>
      </c>
      <c r="W26" s="46" t="str">
        <f>IF(P26="",IF(W9="","",W9),"")</f>
        <v/>
      </c>
      <c r="X26" s="150"/>
      <c r="Y26" s="119"/>
      <c r="Z26" s="52"/>
      <c r="AA26" s="12"/>
      <c r="AB26" s="12"/>
      <c r="AC26" s="22"/>
      <c r="AD26" s="109" t="s">
        <v>28</v>
      </c>
      <c r="AE26" s="207" t="str">
        <f t="shared" si="1"/>
        <v/>
      </c>
      <c r="AF26" s="207" t="str">
        <f t="shared" si="2"/>
        <v/>
      </c>
      <c r="AG26" s="232" t="e">
        <f t="shared" si="6"/>
        <v>#VALUE!</v>
      </c>
      <c r="AH26" s="232">
        <f t="shared" si="7"/>
        <v>0</v>
      </c>
      <c r="AI26" s="222" t="str">
        <f t="shared" si="8"/>
        <v/>
      </c>
      <c r="AJ26" s="232" t="str">
        <f t="shared" si="9"/>
        <v/>
      </c>
      <c r="AK26" s="236" t="str">
        <f t="shared" si="17"/>
        <v/>
      </c>
      <c r="AM26" s="106" t="s">
        <v>43</v>
      </c>
      <c r="AN26" s="208" t="e">
        <f t="shared" si="3"/>
        <v>#VALUE!</v>
      </c>
      <c r="AO26" s="208" t="e">
        <f t="shared" si="4"/>
        <v>#VALUE!</v>
      </c>
      <c r="AP26" s="240" t="e">
        <f t="shared" si="10"/>
        <v>#VALUE!</v>
      </c>
      <c r="AQ26" s="240">
        <f t="shared" si="11"/>
        <v>0</v>
      </c>
      <c r="AR26" s="225" t="str">
        <f t="shared" si="12"/>
        <v/>
      </c>
      <c r="AS26" s="242" t="str">
        <f t="shared" si="13"/>
        <v/>
      </c>
      <c r="AT26" s="241" t="str">
        <f t="shared" si="14"/>
        <v/>
      </c>
    </row>
    <row r="27" spans="1:48" ht="45" customHeight="1" thickBot="1" x14ac:dyDescent="0.2">
      <c r="B27" s="45">
        <f t="shared" si="15"/>
        <v>45396</v>
      </c>
      <c r="C27" s="46" t="str">
        <f t="shared" si="5"/>
        <v>日</v>
      </c>
      <c r="D27" s="283" t="str">
        <f>IF(OR(WEEKDAY(B27)=1,WEEKDAY(B27)=7),"休日",IF(ISNA(VLOOKUP(B27,'(事務用)2024年度休日一覧(土日除く)'!A:B,2,FALSE)),"","休日"))</f>
        <v>休日</v>
      </c>
      <c r="E27" s="130" t="str">
        <f>IF(D27="",Q9,"")</f>
        <v/>
      </c>
      <c r="F27" s="69" t="s">
        <v>12</v>
      </c>
      <c r="G27" s="78" t="str">
        <f>IF(D27="",IF(S9="","",S9),"")</f>
        <v/>
      </c>
      <c r="H27" s="130" t="str">
        <f>IF(D27="",Q10,"")</f>
        <v/>
      </c>
      <c r="I27" s="69" t="s">
        <v>12</v>
      </c>
      <c r="J27" s="78" t="str">
        <f>IF(D27="",IF(S10="","",S10),"")</f>
        <v/>
      </c>
      <c r="K27" s="212" t="str">
        <f>IF(D27="",IF(W9="","",W9),"")</f>
        <v/>
      </c>
      <c r="L27" s="150"/>
      <c r="M27" s="118"/>
      <c r="N27" s="47"/>
      <c r="O27" s="49"/>
      <c r="P27" s="285"/>
      <c r="Q27" s="132"/>
      <c r="R27" s="67"/>
      <c r="S27" s="87"/>
      <c r="T27" s="139"/>
      <c r="U27" s="89"/>
      <c r="V27" s="161"/>
      <c r="W27" s="219"/>
      <c r="X27" s="151"/>
      <c r="Y27" s="119"/>
      <c r="Z27" s="52"/>
      <c r="AA27" s="23"/>
      <c r="AB27" s="286"/>
      <c r="AC27" s="18"/>
      <c r="AD27" s="109" t="s">
        <v>29</v>
      </c>
      <c r="AE27" s="205" t="str">
        <f t="shared" si="1"/>
        <v/>
      </c>
      <c r="AF27" s="205" t="str">
        <f t="shared" si="2"/>
        <v/>
      </c>
      <c r="AG27" s="230" t="e">
        <f t="shared" si="6"/>
        <v>#VALUE!</v>
      </c>
      <c r="AH27" s="230">
        <f t="shared" si="7"/>
        <v>0</v>
      </c>
      <c r="AI27" s="221" t="str">
        <f t="shared" si="8"/>
        <v/>
      </c>
      <c r="AJ27" s="230" t="str">
        <f t="shared" si="9"/>
        <v/>
      </c>
      <c r="AK27" s="236" t="str">
        <f t="shared" si="17"/>
        <v/>
      </c>
      <c r="AM27" s="106"/>
      <c r="AN27" s="209"/>
      <c r="AO27" s="208"/>
      <c r="AP27" s="240"/>
      <c r="AQ27" s="240"/>
      <c r="AR27" s="225"/>
      <c r="AS27" s="242"/>
      <c r="AT27" s="243"/>
    </row>
    <row r="28" spans="1:48" ht="45" customHeight="1" x14ac:dyDescent="0.15">
      <c r="B28" s="45">
        <f t="shared" si="15"/>
        <v>45397</v>
      </c>
      <c r="C28" s="46" t="str">
        <f t="shared" si="5"/>
        <v>月</v>
      </c>
      <c r="D28" s="283" t="str">
        <f>IF(OR(WEEKDAY(B28)=1,WEEKDAY(B28)=7),"休日",IF(ISNA(VLOOKUP(B28,'(事務用)2024年度休日一覧(土日除く)'!A:B,2,FALSE)),"","休日"))</f>
        <v/>
      </c>
      <c r="E28" s="130">
        <f>IF(D28="",Q9,"")</f>
        <v>0</v>
      </c>
      <c r="F28" s="69" t="s">
        <v>12</v>
      </c>
      <c r="G28" s="78" t="str">
        <f>IF(D28="",IF(S9="","",S9),"")</f>
        <v/>
      </c>
      <c r="H28" s="130">
        <f>IF(D28="",Q10,"")</f>
        <v>0</v>
      </c>
      <c r="I28" s="72" t="s">
        <v>12</v>
      </c>
      <c r="J28" s="80" t="str">
        <f>IF(D28="",IF(S10="","",S10),"")</f>
        <v/>
      </c>
      <c r="K28" s="213" t="str">
        <f>IF(D28="",IF(W9="","",W9),"")</f>
        <v/>
      </c>
      <c r="L28" s="151"/>
      <c r="M28" s="74"/>
      <c r="N28" s="361"/>
      <c r="O28" s="362" t="s">
        <v>74</v>
      </c>
      <c r="P28" s="362"/>
      <c r="Q28" s="362"/>
      <c r="R28" s="362"/>
      <c r="S28" s="362"/>
      <c r="T28" s="362"/>
      <c r="U28" s="362"/>
      <c r="V28" s="362"/>
      <c r="W28" s="362"/>
      <c r="X28" s="362"/>
      <c r="Y28" s="362"/>
      <c r="Z28" s="52"/>
      <c r="AA28" s="23"/>
      <c r="AB28" s="286"/>
      <c r="AC28" s="18"/>
      <c r="AD28" s="109" t="s">
        <v>30</v>
      </c>
      <c r="AE28" s="205" t="e">
        <f t="shared" si="1"/>
        <v>#VALUE!</v>
      </c>
      <c r="AF28" s="205" t="e">
        <f t="shared" si="2"/>
        <v>#VALUE!</v>
      </c>
      <c r="AG28" s="230" t="e">
        <f t="shared" si="6"/>
        <v>#VALUE!</v>
      </c>
      <c r="AH28" s="230">
        <f t="shared" si="7"/>
        <v>0</v>
      </c>
      <c r="AI28" s="221" t="str">
        <f t="shared" si="8"/>
        <v/>
      </c>
      <c r="AJ28" s="230" t="str">
        <f t="shared" si="9"/>
        <v/>
      </c>
      <c r="AK28" s="236" t="str">
        <f t="shared" si="17"/>
        <v/>
      </c>
      <c r="AM28" s="363"/>
      <c r="AN28" s="364"/>
      <c r="AO28" s="159"/>
      <c r="AP28" s="160"/>
      <c r="AQ28" s="160"/>
      <c r="AR28" s="156"/>
    </row>
    <row r="29" spans="1:48" ht="45" customHeight="1" x14ac:dyDescent="0.15">
      <c r="B29" s="47">
        <f t="shared" si="15"/>
        <v>45398</v>
      </c>
      <c r="C29" s="48" t="str">
        <f t="shared" si="5"/>
        <v>火</v>
      </c>
      <c r="D29" s="284" t="str">
        <f>IF(OR(WEEKDAY(B29)=1,WEEKDAY(B29)=7),"休日",IF(ISNA(VLOOKUP(B29,'(事務用)2024年度休日一覧(土日除く)'!A:B,2,FALSE)),"","休日"))</f>
        <v/>
      </c>
      <c r="E29" s="130">
        <f>IF(D29="",Q9,"")</f>
        <v>0</v>
      </c>
      <c r="F29" s="70" t="s">
        <v>12</v>
      </c>
      <c r="G29" s="78" t="str">
        <f>IF(D29="",IF(S9="","",S9),"")</f>
        <v/>
      </c>
      <c r="H29" s="130">
        <f>IF(D29="",Q10,"")</f>
        <v>0</v>
      </c>
      <c r="I29" s="73" t="s">
        <v>12</v>
      </c>
      <c r="J29" s="77" t="str">
        <f>IF(D29="",IF(S10="","",S10),"")</f>
        <v/>
      </c>
      <c r="K29" s="210" t="str">
        <f>IF(D29="",IF(W9="","",W9),"")</f>
        <v/>
      </c>
      <c r="L29" s="150"/>
      <c r="M29" s="118"/>
      <c r="N29" s="301"/>
      <c r="O29" s="302"/>
      <c r="P29" s="302"/>
      <c r="Q29" s="302"/>
      <c r="R29" s="302"/>
      <c r="S29" s="302"/>
      <c r="T29" s="302"/>
      <c r="U29" s="302"/>
      <c r="V29" s="302"/>
      <c r="W29" s="302"/>
      <c r="X29" s="302"/>
      <c r="Y29" s="302"/>
      <c r="Z29" s="287"/>
      <c r="AA29" s="19"/>
      <c r="AB29" s="23"/>
      <c r="AC29" s="286"/>
      <c r="AD29" s="109" t="s">
        <v>58</v>
      </c>
      <c r="AE29" s="205" t="e">
        <f t="shared" si="1"/>
        <v>#VALUE!</v>
      </c>
      <c r="AF29" s="205" t="e">
        <f t="shared" si="2"/>
        <v>#VALUE!</v>
      </c>
      <c r="AG29" s="233" t="e">
        <f t="shared" si="6"/>
        <v>#VALUE!</v>
      </c>
      <c r="AH29" s="233">
        <f t="shared" si="7"/>
        <v>0</v>
      </c>
      <c r="AI29" s="221" t="str">
        <f t="shared" si="8"/>
        <v/>
      </c>
      <c r="AJ29" s="230" t="str">
        <f t="shared" si="9"/>
        <v/>
      </c>
      <c r="AK29" s="236" t="str">
        <f t="shared" si="17"/>
        <v/>
      </c>
      <c r="AL29" s="176"/>
    </row>
    <row r="30" spans="1:48" ht="45" customHeight="1" thickBot="1" x14ac:dyDescent="0.2">
      <c r="A30" s="179"/>
      <c r="B30" s="178">
        <f t="shared" si="15"/>
        <v>45399</v>
      </c>
      <c r="C30" s="49" t="str">
        <f t="shared" si="5"/>
        <v>水</v>
      </c>
      <c r="D30" s="288" t="str">
        <f>IF(OR(WEEKDAY(B30)=1,WEEKDAY(B30)=7),"休日",IF(ISNA(VLOOKUP(B30,'(事務用)2024年度休日一覧(土日除く)'!A:B,2,FALSE)),"","休日"))</f>
        <v/>
      </c>
      <c r="E30" s="132">
        <f>IF(D30="",Q9,"")</f>
        <v>0</v>
      </c>
      <c r="F30" s="71" t="s">
        <v>12</v>
      </c>
      <c r="G30" s="83" t="str">
        <f>IF(D30="",IF(S9="","",S9),"")</f>
        <v/>
      </c>
      <c r="H30" s="138">
        <f>IF(D30="",Q10,"")</f>
        <v>0</v>
      </c>
      <c r="I30" s="71" t="s">
        <v>12</v>
      </c>
      <c r="J30" s="82" t="str">
        <f>IF(D30="",IF(S10="","",S10),"")</f>
        <v/>
      </c>
      <c r="K30" s="49" t="str">
        <f>IF(D30="",IF(W9="","",W9),"")</f>
        <v/>
      </c>
      <c r="L30" s="152"/>
      <c r="M30" s="74"/>
      <c r="N30" s="43"/>
      <c r="O30" s="294" t="s">
        <v>77</v>
      </c>
      <c r="P30" s="337"/>
      <c r="Q30" s="337"/>
      <c r="R30" s="295"/>
      <c r="S30" s="42">
        <f>COUNT(B14:B30,N14:N27)</f>
        <v>30</v>
      </c>
      <c r="T30" s="326" t="s">
        <v>78</v>
      </c>
      <c r="U30" s="328"/>
      <c r="V30" s="328"/>
      <c r="W30" s="328"/>
      <c r="X30" s="365">
        <f>SUM(AK14:AK30,AT14:AT27)</f>
        <v>0</v>
      </c>
      <c r="Y30" s="366"/>
      <c r="Z30" s="54"/>
      <c r="AA30" s="3"/>
      <c r="AB30" s="289"/>
      <c r="AC30" s="20"/>
      <c r="AD30" s="109" t="s">
        <v>59</v>
      </c>
      <c r="AE30" s="208" t="e">
        <f t="shared" si="1"/>
        <v>#VALUE!</v>
      </c>
      <c r="AF30" s="208" t="e">
        <f t="shared" si="2"/>
        <v>#VALUE!</v>
      </c>
      <c r="AG30" s="234" t="e">
        <f t="shared" si="6"/>
        <v>#VALUE!</v>
      </c>
      <c r="AH30" s="234">
        <f t="shared" si="7"/>
        <v>0</v>
      </c>
      <c r="AI30" s="222" t="str">
        <f t="shared" si="8"/>
        <v/>
      </c>
      <c r="AJ30" s="232" t="str">
        <f t="shared" si="9"/>
        <v/>
      </c>
      <c r="AK30" s="237" t="str">
        <f t="shared" si="17"/>
        <v/>
      </c>
      <c r="AL30" s="177"/>
      <c r="AM30" s="367"/>
      <c r="AN30" s="367"/>
    </row>
    <row r="31" spans="1:48" ht="45" customHeight="1" x14ac:dyDescent="0.15">
      <c r="B31" s="7"/>
      <c r="C31" s="7"/>
      <c r="D31" s="7"/>
      <c r="E31" s="90"/>
      <c r="F31" s="90"/>
      <c r="G31" s="90"/>
      <c r="H31" s="90"/>
      <c r="I31" s="7"/>
      <c r="J31" s="90"/>
      <c r="K31" s="90"/>
      <c r="L31" s="90"/>
      <c r="M31" s="90"/>
      <c r="N31" s="7"/>
      <c r="O31" s="7"/>
      <c r="P31" s="44"/>
      <c r="Q31" s="44"/>
      <c r="R31" s="44"/>
      <c r="S31" s="7"/>
      <c r="T31" s="326" t="s">
        <v>79</v>
      </c>
      <c r="U31" s="328"/>
      <c r="V31" s="328"/>
      <c r="W31" s="328"/>
      <c r="X31" s="368" t="str">
        <f>IF(X30-(S30/7)*38.75&lt;0,"0.00",X30-(S30/7)*38.75)</f>
        <v>0.00</v>
      </c>
      <c r="Y31" s="369"/>
      <c r="Z31" s="55"/>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4"/>
      <c r="Q32" s="44"/>
      <c r="R32" s="44"/>
      <c r="S32" s="7"/>
      <c r="T32" s="128"/>
      <c r="U32" s="128"/>
      <c r="V32" s="128"/>
      <c r="W32" s="128"/>
      <c r="X32" s="128"/>
      <c r="Y32" s="7"/>
      <c r="Z32" s="55"/>
      <c r="AA32" s="7"/>
      <c r="AB32" s="7"/>
      <c r="AC32" s="7"/>
      <c r="AD32" s="7"/>
      <c r="AE32" s="7"/>
      <c r="AF32" s="7"/>
      <c r="AG32" s="7"/>
      <c r="AH32" s="7"/>
      <c r="AI32" s="7"/>
      <c r="AJ32" s="7"/>
      <c r="AK32" s="7"/>
      <c r="AL32" s="7"/>
      <c r="AM32" s="3"/>
    </row>
    <row r="33" spans="2:39" s="30" customFormat="1" ht="33.75" customHeight="1" x14ac:dyDescent="0.15">
      <c r="B33" s="162"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74.25" customHeight="1" x14ac:dyDescent="0.15">
      <c r="B34" s="338" t="s">
        <v>55</v>
      </c>
      <c r="C34" s="338"/>
      <c r="D34" s="338"/>
      <c r="E34" s="338"/>
      <c r="F34" s="338"/>
      <c r="G34" s="338"/>
      <c r="H34" s="338"/>
      <c r="I34" s="338"/>
      <c r="J34" s="338"/>
      <c r="K34" s="338"/>
      <c r="L34" s="338"/>
      <c r="M34" s="338"/>
      <c r="N34" s="338"/>
      <c r="O34" s="338"/>
      <c r="P34" s="338"/>
      <c r="Q34" s="338"/>
      <c r="R34" s="338"/>
      <c r="S34" s="338"/>
      <c r="T34" s="338"/>
      <c r="U34" s="338"/>
      <c r="V34" s="338"/>
      <c r="W34" s="338"/>
      <c r="X34" s="338"/>
      <c r="Y34" s="338"/>
      <c r="Z34" s="3"/>
      <c r="AA34" s="26"/>
      <c r="AB34" s="3"/>
      <c r="AC34" s="7"/>
      <c r="AD34" s="7"/>
      <c r="AE34" s="7"/>
      <c r="AF34" s="7"/>
      <c r="AG34" s="7"/>
      <c r="AH34" s="7"/>
      <c r="AI34" s="7"/>
      <c r="AJ34" s="7"/>
      <c r="AK34" s="7"/>
      <c r="AL34" s="7"/>
      <c r="AM34" s="3"/>
    </row>
    <row r="35" spans="2:39" ht="12" customHeight="1" thickBot="1" x14ac:dyDescent="0.2">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x14ac:dyDescent="0.2">
      <c r="B36" s="303" t="s">
        <v>44</v>
      </c>
      <c r="C36" s="304"/>
      <c r="D36" s="304"/>
      <c r="E36" s="304"/>
      <c r="F36" s="304"/>
      <c r="G36" s="304"/>
      <c r="H36" s="304"/>
      <c r="I36" s="304"/>
      <c r="J36" s="304"/>
      <c r="K36" s="304"/>
      <c r="L36" s="304"/>
      <c r="M36" s="305"/>
      <c r="N36" s="303" t="s">
        <v>52</v>
      </c>
      <c r="O36" s="304"/>
      <c r="P36" s="304"/>
      <c r="Q36" s="304"/>
      <c r="R36" s="304"/>
      <c r="S36" s="304"/>
      <c r="T36" s="304"/>
      <c r="U36" s="304"/>
      <c r="V36" s="304"/>
      <c r="W36" s="304"/>
      <c r="X36" s="304"/>
      <c r="Y36" s="305"/>
      <c r="Z36" s="7"/>
      <c r="AA36" s="26"/>
      <c r="AB36" s="3"/>
      <c r="AC36" s="7"/>
      <c r="AD36" s="7"/>
      <c r="AE36" s="7"/>
      <c r="AF36" s="7"/>
      <c r="AG36" s="7"/>
      <c r="AH36" s="7"/>
      <c r="AI36" s="7"/>
      <c r="AJ36" s="7"/>
      <c r="AK36" s="7"/>
      <c r="AL36" s="7"/>
      <c r="AM36" s="3"/>
    </row>
    <row r="37" spans="2:39" ht="20.25" customHeight="1" x14ac:dyDescent="0.15">
      <c r="B37" s="113" t="s">
        <v>9</v>
      </c>
      <c r="C37" s="306" t="s">
        <v>10</v>
      </c>
      <c r="D37" s="307"/>
      <c r="E37" s="306" t="s">
        <v>2</v>
      </c>
      <c r="F37" s="308"/>
      <c r="G37" s="308"/>
      <c r="H37" s="306" t="s">
        <v>3</v>
      </c>
      <c r="I37" s="308"/>
      <c r="J37" s="307"/>
      <c r="K37" s="306" t="s">
        <v>8</v>
      </c>
      <c r="L37" s="308"/>
      <c r="M37" s="336"/>
      <c r="N37" s="113" t="s">
        <v>9</v>
      </c>
      <c r="O37" s="308" t="s">
        <v>10</v>
      </c>
      <c r="P37" s="307"/>
      <c r="Q37" s="306" t="s">
        <v>2</v>
      </c>
      <c r="R37" s="308"/>
      <c r="S37" s="307"/>
      <c r="T37" s="306" t="s">
        <v>3</v>
      </c>
      <c r="U37" s="308"/>
      <c r="V37" s="307"/>
      <c r="W37" s="306" t="s">
        <v>8</v>
      </c>
      <c r="X37" s="308"/>
      <c r="Y37" s="336"/>
    </row>
    <row r="38" spans="2:39" ht="39.950000000000003" customHeight="1" x14ac:dyDescent="0.15">
      <c r="B38" s="120"/>
      <c r="C38" s="294"/>
      <c r="D38" s="295"/>
      <c r="E38" s="140"/>
      <c r="F38" s="114" t="s">
        <v>13</v>
      </c>
      <c r="G38" s="116"/>
      <c r="H38" s="140"/>
      <c r="I38" s="114" t="s">
        <v>13</v>
      </c>
      <c r="J38" s="117"/>
      <c r="K38" s="296"/>
      <c r="L38" s="297"/>
      <c r="M38" s="298"/>
      <c r="N38" s="120"/>
      <c r="O38" s="294"/>
      <c r="P38" s="295"/>
      <c r="Q38" s="140"/>
      <c r="R38" s="114" t="s">
        <v>13</v>
      </c>
      <c r="S38" s="116"/>
      <c r="T38" s="140"/>
      <c r="U38" s="114" t="s">
        <v>13</v>
      </c>
      <c r="V38" s="117"/>
      <c r="W38" s="296"/>
      <c r="X38" s="297"/>
      <c r="Y38" s="298"/>
    </row>
    <row r="39" spans="2:39" ht="39.950000000000003" customHeight="1" x14ac:dyDescent="0.15">
      <c r="B39" s="120"/>
      <c r="C39" s="294"/>
      <c r="D39" s="295"/>
      <c r="E39" s="140"/>
      <c r="F39" s="114" t="s">
        <v>13</v>
      </c>
      <c r="G39" s="116"/>
      <c r="H39" s="140"/>
      <c r="I39" s="114" t="s">
        <v>13</v>
      </c>
      <c r="J39" s="117"/>
      <c r="K39" s="296"/>
      <c r="L39" s="297"/>
      <c r="M39" s="298"/>
      <c r="N39" s="120"/>
      <c r="O39" s="294"/>
      <c r="P39" s="295"/>
      <c r="Q39" s="140"/>
      <c r="R39" s="114" t="s">
        <v>13</v>
      </c>
      <c r="S39" s="116"/>
      <c r="T39" s="140"/>
      <c r="U39" s="114" t="s">
        <v>13</v>
      </c>
      <c r="V39" s="117"/>
      <c r="W39" s="296"/>
      <c r="X39" s="297"/>
      <c r="Y39" s="298"/>
    </row>
    <row r="40" spans="2:39" ht="39.950000000000003" customHeight="1" x14ac:dyDescent="0.15">
      <c r="B40" s="120"/>
      <c r="C40" s="294"/>
      <c r="D40" s="295"/>
      <c r="E40" s="140"/>
      <c r="F40" s="114" t="s">
        <v>13</v>
      </c>
      <c r="G40" s="116"/>
      <c r="H40" s="140"/>
      <c r="I40" s="114" t="s">
        <v>13</v>
      </c>
      <c r="J40" s="117"/>
      <c r="K40" s="296"/>
      <c r="L40" s="297"/>
      <c r="M40" s="298"/>
      <c r="N40" s="120"/>
      <c r="O40" s="294"/>
      <c r="P40" s="295"/>
      <c r="Q40" s="140"/>
      <c r="R40" s="114" t="s">
        <v>13</v>
      </c>
      <c r="S40" s="116"/>
      <c r="T40" s="140"/>
      <c r="U40" s="114" t="s">
        <v>13</v>
      </c>
      <c r="V40" s="117"/>
      <c r="W40" s="296"/>
      <c r="X40" s="297"/>
      <c r="Y40" s="298"/>
    </row>
    <row r="41" spans="2:39" ht="39.950000000000003" customHeight="1" x14ac:dyDescent="0.15">
      <c r="B41" s="120"/>
      <c r="C41" s="294"/>
      <c r="D41" s="295"/>
      <c r="E41" s="140"/>
      <c r="F41" s="114" t="s">
        <v>13</v>
      </c>
      <c r="G41" s="116"/>
      <c r="H41" s="140"/>
      <c r="I41" s="114" t="s">
        <v>13</v>
      </c>
      <c r="J41" s="117"/>
      <c r="K41" s="296"/>
      <c r="L41" s="297"/>
      <c r="M41" s="298"/>
      <c r="N41" s="120"/>
      <c r="O41" s="294"/>
      <c r="P41" s="295"/>
      <c r="Q41" s="140"/>
      <c r="R41" s="114" t="s">
        <v>13</v>
      </c>
      <c r="S41" s="116"/>
      <c r="T41" s="140"/>
      <c r="U41" s="114" t="s">
        <v>13</v>
      </c>
      <c r="V41" s="117"/>
      <c r="W41" s="296"/>
      <c r="X41" s="297"/>
      <c r="Y41" s="298"/>
    </row>
    <row r="42" spans="2:39" ht="39.950000000000003" customHeight="1" thickBot="1" x14ac:dyDescent="0.2">
      <c r="B42" s="123"/>
      <c r="C42" s="299"/>
      <c r="D42" s="300"/>
      <c r="E42" s="141"/>
      <c r="F42" s="124" t="s">
        <v>13</v>
      </c>
      <c r="G42" s="125"/>
      <c r="H42" s="141"/>
      <c r="I42" s="124" t="s">
        <v>13</v>
      </c>
      <c r="J42" s="126"/>
      <c r="K42" s="291"/>
      <c r="L42" s="292"/>
      <c r="M42" s="293"/>
      <c r="N42" s="123"/>
      <c r="O42" s="299"/>
      <c r="P42" s="300"/>
      <c r="Q42" s="157"/>
      <c r="R42" s="124" t="s">
        <v>13</v>
      </c>
      <c r="S42" s="125"/>
      <c r="T42" s="157"/>
      <c r="U42" s="124" t="s">
        <v>13</v>
      </c>
      <c r="V42" s="126"/>
      <c r="W42" s="291"/>
      <c r="X42" s="292"/>
      <c r="Y42" s="293"/>
    </row>
    <row r="43" spans="2:39" ht="24" customHeight="1" x14ac:dyDescent="0.15">
      <c r="B43" s="56"/>
      <c r="C43" s="12"/>
      <c r="D43" s="12"/>
      <c r="E43" s="12"/>
      <c r="F43" s="12"/>
      <c r="G43" s="12"/>
      <c r="H43" s="12"/>
      <c r="I43" s="12"/>
      <c r="J43" s="12"/>
      <c r="K43" s="12"/>
      <c r="L43" s="12"/>
      <c r="M43" s="12"/>
      <c r="N43" s="12"/>
      <c r="O43" s="12"/>
      <c r="P43" s="12"/>
      <c r="Q43" s="158"/>
      <c r="R43" s="12"/>
      <c r="S43" s="12"/>
      <c r="T43" s="158"/>
      <c r="U43" s="12"/>
      <c r="V43" s="12"/>
      <c r="W43" s="12"/>
      <c r="X43" s="12"/>
      <c r="Y43" s="12"/>
      <c r="Z43" s="7"/>
      <c r="AA43" s="7"/>
      <c r="AB43" s="3"/>
      <c r="AC43" s="3"/>
      <c r="AD43" s="3"/>
      <c r="AE43" s="3"/>
      <c r="AF43" s="3"/>
      <c r="AG43" s="3"/>
      <c r="AH43" s="3"/>
      <c r="AI43" s="3"/>
      <c r="AJ43" s="3"/>
      <c r="AK43" s="3"/>
      <c r="AL43" s="3"/>
      <c r="AM43" s="3"/>
    </row>
    <row r="44" spans="2:39" ht="38.25" customHeight="1" x14ac:dyDescent="0.15">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7"/>
      <c r="AA45" s="7"/>
      <c r="AB45" s="3"/>
      <c r="AC45" s="3"/>
      <c r="AD45" s="3"/>
      <c r="AE45" s="3"/>
      <c r="AF45" s="3"/>
      <c r="AG45" s="3"/>
      <c r="AH45" s="3"/>
      <c r="AI45" s="3"/>
      <c r="AJ45" s="3"/>
      <c r="AK45" s="3"/>
      <c r="AL45" s="3"/>
      <c r="AM45" s="3"/>
    </row>
    <row r="46" spans="2:39" ht="18.75" customHeight="1" x14ac:dyDescent="0.15">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C37:D37"/>
    <mergeCell ref="E37:G37"/>
    <mergeCell ref="H37:J37"/>
    <mergeCell ref="K37:M37"/>
    <mergeCell ref="O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E30 G14:H30 J14:M30">
    <cfRule type="expression" dxfId="417" priority="1" stopIfTrue="1">
      <formula>$D14="休日"</formula>
    </cfRule>
  </conditionalFormatting>
  <conditionalFormatting sqref="E14:E30">
    <cfRule type="expression" dxfId="416" priority="18" stopIfTrue="1">
      <formula>E14&lt;=4</formula>
    </cfRule>
    <cfRule type="expression" dxfId="415" priority="21" stopIfTrue="1">
      <formula>E14&gt;=22</formula>
    </cfRule>
    <cfRule type="expression" dxfId="414" priority="11" stopIfTrue="1">
      <formula>D14="休日"</formula>
    </cfRule>
  </conditionalFormatting>
  <conditionalFormatting sqref="F14:F30">
    <cfRule type="expression" dxfId="413" priority="5" stopIfTrue="1">
      <formula>D14="休日"</formula>
    </cfRule>
    <cfRule type="expression" dxfId="412" priority="10" stopIfTrue="1">
      <formula>E14=0</formula>
    </cfRule>
    <cfRule type="expression" dxfId="411" priority="17" stopIfTrue="1">
      <formula>E14&lt;=4</formula>
    </cfRule>
    <cfRule type="expression" dxfId="410" priority="24" stopIfTrue="1">
      <formula>E14&gt;=22</formula>
    </cfRule>
  </conditionalFormatting>
  <conditionalFormatting sqref="G14:G30">
    <cfRule type="expression" dxfId="409" priority="2" stopIfTrue="1">
      <formula>D14="休日"</formula>
    </cfRule>
    <cfRule type="expression" dxfId="408" priority="9" stopIfTrue="1">
      <formula>E14=0</formula>
    </cfRule>
    <cfRule type="expression" dxfId="407" priority="16" stopIfTrue="1">
      <formula>E14&lt;=4</formula>
    </cfRule>
    <cfRule type="expression" dxfId="406" priority="20" stopIfTrue="1">
      <formula>E14&gt;=22</formula>
    </cfRule>
  </conditionalFormatting>
  <conditionalFormatting sqref="H14:H30">
    <cfRule type="expression" dxfId="405" priority="12" stopIfTrue="1">
      <formula>D14="休日"</formula>
    </cfRule>
    <cfRule type="expression" dxfId="404" priority="15" stopIfTrue="1">
      <formula>H14&lt;=4</formula>
    </cfRule>
    <cfRule type="expression" dxfId="403" priority="22" stopIfTrue="1">
      <formula>H14&gt;=22</formula>
    </cfRule>
  </conditionalFormatting>
  <conditionalFormatting sqref="I14:I30">
    <cfRule type="expression" dxfId="402" priority="4" stopIfTrue="1">
      <formula>D14="休日"</formula>
    </cfRule>
    <cfRule type="expression" dxfId="401" priority="8" stopIfTrue="1">
      <formula>H14=0</formula>
    </cfRule>
    <cfRule type="expression" dxfId="400" priority="14" stopIfTrue="1">
      <formula>H14&lt;=4</formula>
    </cfRule>
    <cfRule type="expression" dxfId="399" priority="23" stopIfTrue="1">
      <formula>H14&gt;=22</formula>
    </cfRule>
  </conditionalFormatting>
  <conditionalFormatting sqref="J14:J30">
    <cfRule type="expression" dxfId="398" priority="6" stopIfTrue="1">
      <formula>D14="休日"</formula>
    </cfRule>
    <cfRule type="expression" dxfId="397" priority="7" stopIfTrue="1">
      <formula>H14=0</formula>
    </cfRule>
    <cfRule type="expression" dxfId="396" priority="13" stopIfTrue="1">
      <formula>H14&lt;=4</formula>
    </cfRule>
    <cfRule type="expression" dxfId="395" priority="19" stopIfTrue="1">
      <formula>H14&gt;=22</formula>
    </cfRule>
  </conditionalFormatting>
  <conditionalFormatting sqref="K14:K30">
    <cfRule type="expression" dxfId="394" priority="28" stopIfTrue="1">
      <formula>D14="休日"</formula>
    </cfRule>
  </conditionalFormatting>
  <conditionalFormatting sqref="L14:L30">
    <cfRule type="expression" dxfId="393" priority="52" stopIfTrue="1">
      <formula>D14="休日"</formula>
    </cfRule>
  </conditionalFormatting>
  <conditionalFormatting sqref="M14:M30">
    <cfRule type="expression" dxfId="392" priority="31" stopIfTrue="1">
      <formula>D14="休日"</formula>
    </cfRule>
  </conditionalFormatting>
  <conditionalFormatting sqref="N14:N27 B14:B30">
    <cfRule type="expression" dxfId="391" priority="57" stopIfTrue="1">
      <formula>D14="休日"</formula>
    </cfRule>
  </conditionalFormatting>
  <conditionalFormatting sqref="O14:O27 C14:C30">
    <cfRule type="expression" dxfId="390" priority="56" stopIfTrue="1">
      <formula>D14="休日"</formula>
    </cfRule>
  </conditionalFormatting>
  <conditionalFormatting sqref="P14:P27 D14:D30">
    <cfRule type="expression" dxfId="389" priority="55" stopIfTrue="1">
      <formula>D14="休日"</formula>
    </cfRule>
  </conditionalFormatting>
  <conditionalFormatting sqref="P14:Q27 S14:T27 V14:Y27">
    <cfRule type="expression" dxfId="388" priority="25">
      <formula>$P14="休日"</formula>
    </cfRule>
  </conditionalFormatting>
  <conditionalFormatting sqref="Q14:Q27">
    <cfRule type="expression" dxfId="387" priority="39" stopIfTrue="1">
      <formula>P14="休日"</formula>
    </cfRule>
    <cfRule type="expression" dxfId="386" priority="46" stopIfTrue="1">
      <formula>Q14&lt;=4</formula>
    </cfRule>
    <cfRule type="expression" dxfId="385" priority="49" stopIfTrue="1">
      <formula>Q14&gt;=22</formula>
    </cfRule>
  </conditionalFormatting>
  <conditionalFormatting sqref="R14:R27">
    <cfRule type="expression" dxfId="384" priority="45" stopIfTrue="1">
      <formula>Q14&lt;=4</formula>
    </cfRule>
    <cfRule type="expression" dxfId="383" priority="54" stopIfTrue="1">
      <formula>Q14&gt;=22</formula>
    </cfRule>
    <cfRule type="expression" dxfId="382" priority="33" stopIfTrue="1">
      <formula>P14="休日"</formula>
    </cfRule>
    <cfRule type="expression" dxfId="381" priority="38" stopIfTrue="1">
      <formula>Q14=0</formula>
    </cfRule>
  </conditionalFormatting>
  <conditionalFormatting sqref="S14:S27">
    <cfRule type="expression" dxfId="380" priority="44" stopIfTrue="1">
      <formula>Q14&lt;=4</formula>
    </cfRule>
    <cfRule type="expression" dxfId="379" priority="48" stopIfTrue="1">
      <formula>Q14&gt;=22</formula>
    </cfRule>
    <cfRule type="expression" dxfId="378" priority="37" stopIfTrue="1">
      <formula>Q14=0</formula>
    </cfRule>
    <cfRule type="expression" dxfId="377" priority="27" stopIfTrue="1">
      <formula>P14="休日"</formula>
    </cfRule>
  </conditionalFormatting>
  <conditionalFormatting sqref="T14:T27">
    <cfRule type="expression" dxfId="376" priority="40" stopIfTrue="1">
      <formula>P14="休日"</formula>
    </cfRule>
    <cfRule type="expression" dxfId="375" priority="43" stopIfTrue="1">
      <formula>T14&lt;=4</formula>
    </cfRule>
    <cfRule type="expression" dxfId="374" priority="50" stopIfTrue="1">
      <formula>T14&gt;=22</formula>
    </cfRule>
  </conditionalFormatting>
  <conditionalFormatting sqref="U14:U27">
    <cfRule type="expression" dxfId="373" priority="42" stopIfTrue="1">
      <formula>T14&lt;=4</formula>
    </cfRule>
    <cfRule type="expression" dxfId="372" priority="36" stopIfTrue="1">
      <formula>T14=0</formula>
    </cfRule>
    <cfRule type="expression" dxfId="371" priority="53" stopIfTrue="1">
      <formula>T14&gt;=22</formula>
    </cfRule>
    <cfRule type="expression" dxfId="370" priority="32" stopIfTrue="1">
      <formula>P14="休日"</formula>
    </cfRule>
  </conditionalFormatting>
  <conditionalFormatting sqref="V14:V27">
    <cfRule type="expression" dxfId="369" priority="41" stopIfTrue="1">
      <formula>T14&lt;=4</formula>
    </cfRule>
    <cfRule type="expression" dxfId="368" priority="34" stopIfTrue="1">
      <formula>P14="休日"</formula>
    </cfRule>
    <cfRule type="expression" dxfId="367" priority="47" stopIfTrue="1">
      <formula>T14&gt;=22</formula>
    </cfRule>
    <cfRule type="expression" dxfId="366" priority="35" stopIfTrue="1">
      <formula>T14=0</formula>
    </cfRule>
  </conditionalFormatting>
  <conditionalFormatting sqref="W14:W27">
    <cfRule type="expression" dxfId="365" priority="30" stopIfTrue="1">
      <formula>P14="休日"</formula>
    </cfRule>
  </conditionalFormatting>
  <conditionalFormatting sqref="X14:X27">
    <cfRule type="expression" dxfId="364" priority="29" stopIfTrue="1">
      <formula>P14="休日"</formula>
    </cfRule>
  </conditionalFormatting>
  <conditionalFormatting sqref="Y14:Y27">
    <cfRule type="expression" dxfId="363" priority="51" stopIfTrue="1">
      <formula>P14="休日"</formula>
    </cfRule>
  </conditionalFormatting>
  <dataValidations count="16">
    <dataValidation type="list" allowBlank="1" showInputMessage="1" sqref="T14:T27 H14:H30" xr:uid="{00000000-0002-0000-0100-000000000000}">
      <formula1>"5,6,7,8,9,10,11,12,13,14,15,16,17,18,19,20,21,22"</formula1>
    </dataValidation>
    <dataValidation type="list" allowBlank="1" showInputMessage="1" showErrorMessage="1" sqref="H38:H42" xr:uid="{00000000-0002-0000-0100-000001000000}">
      <formula1>"22,23,24,1,2,3,4,5"</formula1>
    </dataValidation>
    <dataValidation type="list" allowBlank="1" showInputMessage="1" showErrorMessage="1" sqref="K15:K30 W14:W26" xr:uid="{00000000-0002-0000-0100-000002000000}">
      <formula1>"0.5,1,1.5,2,2.5,3,3.5,4,4.5,5,5.5,6,6.5,7,7.5,8"</formula1>
    </dataValidation>
    <dataValidation type="list" allowBlank="1" showInputMessage="1" showErrorMessage="1" sqref="K38:M42 W38:Y42" xr:uid="{00000000-0002-0000-0100-000003000000}">
      <formula1>"授業,入学試験,大学運営業務,その他研究以外の業務"</formula1>
    </dataValidation>
    <dataValidation type="list" allowBlank="1" showInputMessage="1" sqref="K14" xr:uid="{00000000-0002-0000-0100-000004000000}">
      <formula1>"0.5,1,1.5,2,2.5,3,3.5,4,4.5,5,6,6.5,7,7.5,8"</formula1>
    </dataValidation>
    <dataValidation type="list" allowBlank="1" showInputMessage="1" showErrorMessage="1" sqref="M14:M30 Y14:Y26" xr:uid="{00000000-0002-0000-0100-000005000000}">
      <formula1>"1日,半日"</formula1>
    </dataValidation>
    <dataValidation type="list" allowBlank="1" showInputMessage="1" sqref="V14:V27 S14:S27 G14:G30 J14:J30" xr:uid="{00000000-0002-0000-0100-000006000000}">
      <formula1>"00,01,02,03,04,05,06,07,08,09,10,11,12,13,14,15,16,17,18,19,20,21,22,23,24,25,26,27,28,29,30,31,32,33,34,35,36,37,38,39,40,41,42,43,44,45,46,47,48,49,50,51,52,53,54,55,56,57,58,59"</formula1>
    </dataValidation>
    <dataValidation type="list" allowBlank="1" showInputMessage="1" sqref="Q18:Q27 Q9 Q14:Q16 E14:E30" xr:uid="{00000000-0002-0000-0100-000007000000}">
      <formula1>"5,6,7,8,9,10,11,12,13,14,15,16,17,18,19,20,21"</formula1>
    </dataValidation>
    <dataValidation type="list" allowBlank="1" showInputMessage="1" showErrorMessage="1" sqref="J38:J42 S9:S10 S38:S42 G38:G42 V38:V42" xr:uid="{00000000-0002-0000-0100-000008000000}">
      <formula1>"00,01,02,03,04,05,06,07,08,09,10,11,12,13,14,15,16,17,18,19,20,21,22,23,24,25,26,27,28,29,30,31,32,33,34,35,36,37,38,39,40,41,42,43,44,45,46,47,48,49,50,51,52,53,54,55,56,57,58,59"</formula1>
    </dataValidation>
    <dataValidation type="list" allowBlank="1" showInputMessage="1" showErrorMessage="1" sqref="B38:B42 N38:N42" xr:uid="{00000000-0002-0000-0100-000009000000}">
      <formula1>"1,2,3,4,5,6,7,8,9,10,11,12,13,14,15,16,17,18,19,20,21,22,23,24,25,26,27,28,29,30,31"</formula1>
    </dataValidation>
    <dataValidation type="list" allowBlank="1" showInputMessage="1" showErrorMessage="1" sqref="C38:D42 O38:P42" xr:uid="{00000000-0002-0000-0100-00000A000000}">
      <formula1>"日,月,火,水,木,金,土"</formula1>
    </dataValidation>
    <dataValidation type="list" allowBlank="1" showInputMessage="1" showErrorMessage="1" sqref="L14:L30 X14:X26" xr:uid="{00000000-0002-0000-0100-00000B000000}">
      <formula1>"○"</formula1>
    </dataValidation>
    <dataValidation type="list" allowBlank="1" showInputMessage="1" showErrorMessage="1" sqref="Q38:Q42 T38:T42" xr:uid="{00000000-0002-0000-0100-00000C000000}">
      <formula1>"1,2,3,4,5,6,7,8,9,10,11,12,13,14,15,16,17,18,19,20,21,22,23,24"</formula1>
    </dataValidation>
    <dataValidation type="list" allowBlank="1" showInputMessage="1" showErrorMessage="1" sqref="E38:E42" xr:uid="{00000000-0002-0000-0100-00000D000000}">
      <formula1>"22,23,24,1,2,3,4"</formula1>
    </dataValidation>
    <dataValidation type="list" allowBlank="1" sqref="Q17 Q10" xr:uid="{00000000-0002-0000-0100-00000E000000}">
      <formula1>"5,6,7,8,9,10,11,12,13,14,15,16,17,18,19,20,21"</formula1>
    </dataValidation>
    <dataValidation type="list" allowBlank="1" showInputMessage="1" sqref="W9:X9" xr:uid="{00000000-0002-0000-01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51"/>
  <sheetViews>
    <sheetView view="pageBreakPreview" zoomScale="70" zoomScaleNormal="100" zoomScaleSheetLayoutView="70" workbookViewId="0">
      <selection activeCell="Q9" sqref="Q9"/>
    </sheetView>
  </sheetViews>
  <sheetFormatPr defaultRowHeight="30.75" x14ac:dyDescent="0.1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x14ac:dyDescent="0.2">
      <c r="B1" s="111"/>
      <c r="C1" s="111"/>
      <c r="D1" s="330"/>
      <c r="E1" s="330"/>
      <c r="F1" s="330"/>
      <c r="G1" s="64"/>
      <c r="H1" s="41"/>
      <c r="I1" s="41"/>
      <c r="J1" s="41"/>
      <c r="K1" s="41"/>
      <c r="L1" s="200" t="s">
        <v>48</v>
      </c>
      <c r="M1" s="112"/>
      <c r="N1" s="112"/>
      <c r="O1" s="112"/>
      <c r="P1" s="112"/>
      <c r="Q1" s="112"/>
      <c r="R1" s="63"/>
      <c r="S1" s="63"/>
      <c r="T1" s="3"/>
      <c r="U1" s="3"/>
      <c r="V1" s="354">
        <v>45413</v>
      </c>
      <c r="W1" s="355"/>
      <c r="X1" s="355"/>
      <c r="Y1" s="356"/>
      <c r="Z1" s="3"/>
      <c r="AA1" s="3"/>
      <c r="AB1" s="357"/>
      <c r="AC1" s="357"/>
      <c r="AD1" s="357"/>
      <c r="AE1" s="357"/>
      <c r="AF1" s="357"/>
      <c r="AG1" s="357"/>
      <c r="AH1" s="357"/>
      <c r="AI1" s="357"/>
      <c r="AJ1" s="357"/>
      <c r="AK1" s="357"/>
      <c r="AL1" s="357"/>
      <c r="AM1" s="357"/>
      <c r="AN1" s="357"/>
      <c r="AO1" s="357"/>
      <c r="AP1" s="357"/>
      <c r="AQ1" s="357"/>
      <c r="AR1" s="357"/>
      <c r="AS1" s="357"/>
      <c r="AT1" s="357"/>
      <c r="AU1" s="357"/>
      <c r="AV1" s="357"/>
    </row>
    <row r="2" spans="2:48" ht="9" customHeight="1" x14ac:dyDescent="0.3">
      <c r="B2" s="334"/>
      <c r="C2" s="334"/>
      <c r="D2" s="334"/>
      <c r="E2" s="334"/>
      <c r="F2" s="334"/>
      <c r="G2" s="334"/>
      <c r="H2" s="334"/>
      <c r="I2" s="334"/>
      <c r="J2" s="334"/>
      <c r="K2" s="334"/>
      <c r="L2" s="334"/>
      <c r="M2" s="334"/>
      <c r="N2" s="334"/>
      <c r="O2" s="334"/>
      <c r="P2" s="334"/>
      <c r="Q2" s="334"/>
      <c r="R2" s="334"/>
      <c r="S2" s="334"/>
      <c r="T2" s="334"/>
      <c r="U2" s="334"/>
      <c r="V2" s="334"/>
      <c r="W2" s="144"/>
      <c r="X2" s="144"/>
      <c r="Y2" s="5"/>
      <c r="Z2" s="5"/>
      <c r="AA2" s="5"/>
      <c r="AB2" s="5"/>
      <c r="AC2" s="5"/>
      <c r="AD2" s="6"/>
      <c r="AE2" s="5"/>
      <c r="AF2" s="5"/>
      <c r="AG2" s="5"/>
      <c r="AH2" s="5"/>
      <c r="AI2" s="5"/>
      <c r="AJ2" s="5"/>
      <c r="AK2" s="5"/>
      <c r="AL2" s="5"/>
      <c r="AM2" s="5"/>
    </row>
    <row r="3" spans="2:48" ht="73.5" customHeight="1" x14ac:dyDescent="0.2">
      <c r="B3" s="335" t="s">
        <v>67</v>
      </c>
      <c r="C3" s="335"/>
      <c r="D3" s="335"/>
      <c r="E3" s="335"/>
      <c r="F3" s="335"/>
      <c r="G3" s="335"/>
      <c r="H3" s="335"/>
      <c r="I3" s="335"/>
      <c r="J3" s="335"/>
      <c r="K3" s="335"/>
      <c r="L3" s="335"/>
      <c r="M3" s="335"/>
      <c r="N3" s="335"/>
      <c r="O3" s="335"/>
      <c r="P3" s="335"/>
      <c r="Q3" s="335"/>
      <c r="R3" s="335"/>
      <c r="S3" s="335"/>
      <c r="T3" s="335"/>
      <c r="U3" s="335"/>
      <c r="V3" s="335"/>
      <c r="W3" s="335"/>
      <c r="X3" s="335"/>
      <c r="Y3" s="335"/>
      <c r="Z3" s="3"/>
      <c r="AA3" s="345"/>
      <c r="AB3" s="345"/>
      <c r="AC3" s="345"/>
      <c r="AD3" s="345"/>
      <c r="AE3" s="345"/>
      <c r="AF3" s="345"/>
      <c r="AG3" s="345"/>
      <c r="AH3" s="345"/>
      <c r="AI3" s="345"/>
      <c r="AJ3" s="345"/>
      <c r="AK3" s="345"/>
      <c r="AL3" s="345"/>
      <c r="AM3" s="345"/>
      <c r="AN3" s="345"/>
      <c r="AO3" s="345"/>
      <c r="AP3" s="345"/>
      <c r="AQ3" s="345"/>
      <c r="AR3" s="345"/>
      <c r="AS3" s="345"/>
      <c r="AT3" s="345"/>
      <c r="AU3" s="345"/>
      <c r="AV3" s="345"/>
    </row>
    <row r="4" spans="2:48" ht="29.25" customHeight="1" thickBot="1" x14ac:dyDescent="0.35">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x14ac:dyDescent="0.2">
      <c r="B5" s="201" t="s">
        <v>45</v>
      </c>
      <c r="C5" s="347">
        <f>'2024.4'!C5:J5</f>
        <v>0</v>
      </c>
      <c r="D5" s="348"/>
      <c r="E5" s="348"/>
      <c r="F5" s="348"/>
      <c r="G5" s="348"/>
      <c r="H5" s="348"/>
      <c r="I5" s="348"/>
      <c r="J5" s="349"/>
      <c r="K5" s="183"/>
      <c r="L5" s="202" t="s">
        <v>46</v>
      </c>
      <c r="M5" s="347">
        <f>'2024.4'!M5:Q5</f>
        <v>0</v>
      </c>
      <c r="N5" s="348"/>
      <c r="O5" s="348"/>
      <c r="P5" s="348"/>
      <c r="Q5" s="349"/>
      <c r="R5" s="185"/>
      <c r="S5" s="202" t="s">
        <v>47</v>
      </c>
      <c r="T5" s="347">
        <f>'2024.4'!T5:Y5</f>
        <v>0</v>
      </c>
      <c r="U5" s="348"/>
      <c r="V5" s="348"/>
      <c r="W5" s="348"/>
      <c r="X5" s="348"/>
      <c r="Y5" s="349"/>
      <c r="Z5" s="115"/>
      <c r="AA5" s="350"/>
      <c r="AB5" s="350"/>
      <c r="AC5" s="350"/>
      <c r="AD5" s="350"/>
      <c r="AE5" s="350"/>
      <c r="AF5" s="350"/>
      <c r="AG5" s="350"/>
      <c r="AH5" s="350"/>
      <c r="AI5" s="350"/>
      <c r="AJ5" s="350"/>
      <c r="AK5" s="350"/>
      <c r="AL5" s="350"/>
      <c r="AM5" s="350"/>
      <c r="AN5" s="350"/>
      <c r="AO5" s="350"/>
      <c r="AP5" s="350"/>
      <c r="AQ5" s="350"/>
      <c r="AR5" s="350"/>
      <c r="AS5" s="350"/>
      <c r="AT5" s="350"/>
    </row>
    <row r="6" spans="2:48" ht="22.5" customHeight="1" thickTop="1" x14ac:dyDescent="0.15">
      <c r="B6" s="8"/>
      <c r="C6" s="8"/>
      <c r="D6" s="35"/>
      <c r="E6" s="35"/>
      <c r="F6" s="35"/>
      <c r="G6" s="35"/>
      <c r="H6" s="35"/>
      <c r="I6" s="35"/>
      <c r="J6" s="35"/>
      <c r="K6" s="35"/>
      <c r="L6" s="35"/>
      <c r="M6" s="35"/>
      <c r="N6" s="35"/>
      <c r="O6" s="35"/>
      <c r="P6" s="35"/>
      <c r="T6" s="8"/>
      <c r="U6" s="8"/>
      <c r="V6" s="8"/>
      <c r="W6" s="8"/>
      <c r="X6" s="8"/>
      <c r="Z6" s="50"/>
      <c r="AA6" s="8"/>
      <c r="AB6" s="9"/>
      <c r="AC6" s="9"/>
      <c r="AD6" s="171"/>
      <c r="AE6" s="171"/>
      <c r="AF6" s="9"/>
      <c r="AG6" s="9"/>
      <c r="AH6" s="9"/>
      <c r="AI6" s="9"/>
      <c r="AJ6" s="9"/>
      <c r="AK6" s="9"/>
      <c r="AL6" s="9"/>
      <c r="AM6" s="9"/>
    </row>
    <row r="7" spans="2:48" ht="33" customHeight="1" x14ac:dyDescent="0.15">
      <c r="B7" s="358" t="s">
        <v>63</v>
      </c>
      <c r="C7" s="358"/>
      <c r="D7" s="358"/>
      <c r="E7" s="358"/>
      <c r="F7" s="358"/>
      <c r="G7" s="358"/>
      <c r="H7" s="358"/>
      <c r="I7" s="358"/>
      <c r="J7" s="358"/>
      <c r="K7" s="358"/>
      <c r="L7" s="358"/>
      <c r="M7" s="358"/>
      <c r="N7" s="358"/>
      <c r="O7" s="358"/>
      <c r="P7" s="358"/>
      <c r="Q7" s="358"/>
      <c r="R7" s="358"/>
      <c r="S7" s="358"/>
      <c r="T7" s="358"/>
      <c r="U7" s="358"/>
      <c r="V7" s="358"/>
      <c r="W7" s="358"/>
      <c r="X7" s="358"/>
      <c r="Y7" s="358"/>
      <c r="Z7" s="280"/>
      <c r="AA7" s="57"/>
      <c r="AB7" s="57"/>
      <c r="AC7" s="9"/>
      <c r="AD7" s="171"/>
      <c r="AE7" s="171"/>
      <c r="AF7" s="9"/>
      <c r="AG7" s="9"/>
      <c r="AH7" s="9"/>
      <c r="AI7" s="9"/>
      <c r="AJ7" s="9"/>
      <c r="AK7" s="9"/>
      <c r="AL7" s="9"/>
      <c r="AM7" s="9"/>
    </row>
    <row r="8" spans="2:48" ht="66" customHeight="1" thickBot="1" x14ac:dyDescent="0.2">
      <c r="B8" s="340" t="s">
        <v>83</v>
      </c>
      <c r="C8" s="340"/>
      <c r="D8" s="340"/>
      <c r="E8" s="340"/>
      <c r="F8" s="340"/>
      <c r="G8" s="340"/>
      <c r="H8" s="340"/>
      <c r="I8" s="340"/>
      <c r="J8" s="340"/>
      <c r="K8" s="340"/>
      <c r="L8" s="340"/>
      <c r="M8" s="340"/>
      <c r="N8" s="340"/>
      <c r="O8" s="340"/>
      <c r="P8" s="340"/>
      <c r="Q8" s="340"/>
      <c r="R8" s="340"/>
      <c r="S8" s="340"/>
      <c r="T8" s="340"/>
      <c r="U8" s="340"/>
      <c r="V8" s="340"/>
      <c r="W8" s="340"/>
      <c r="X8" s="340"/>
      <c r="Y8" s="340"/>
      <c r="Z8" s="3"/>
      <c r="AA8" s="8"/>
      <c r="AB8" s="9"/>
      <c r="AC8" s="9"/>
      <c r="AD8" s="171"/>
      <c r="AE8" s="171"/>
      <c r="AF8" s="9"/>
      <c r="AG8" s="9"/>
      <c r="AH8" s="9"/>
      <c r="AI8" s="9"/>
      <c r="AJ8" s="9"/>
      <c r="AK8" s="9"/>
      <c r="AL8" s="9"/>
      <c r="AM8" s="9"/>
    </row>
    <row r="9" spans="2:48" ht="29.25" customHeight="1" thickBot="1" x14ac:dyDescent="0.2">
      <c r="B9" s="302" t="s">
        <v>62</v>
      </c>
      <c r="C9" s="302"/>
      <c r="D9" s="302"/>
      <c r="E9" s="302"/>
      <c r="F9" s="302"/>
      <c r="G9" s="302"/>
      <c r="H9" s="302"/>
      <c r="I9" s="302"/>
      <c r="J9" s="302"/>
      <c r="K9" s="302"/>
      <c r="L9" s="302"/>
      <c r="M9" s="302"/>
      <c r="N9" s="341" t="s">
        <v>2</v>
      </c>
      <c r="O9" s="341"/>
      <c r="P9" s="342"/>
      <c r="Q9" s="121"/>
      <c r="R9" s="74" t="s">
        <v>13</v>
      </c>
      <c r="S9" s="142"/>
      <c r="T9" s="74"/>
      <c r="U9" s="343" t="s">
        <v>68</v>
      </c>
      <c r="V9" s="344"/>
      <c r="W9" s="352"/>
      <c r="X9" s="353"/>
      <c r="Y9" s="244" t="s">
        <v>84</v>
      </c>
      <c r="Z9" s="44"/>
      <c r="AA9" s="8"/>
      <c r="AB9" s="9"/>
      <c r="AC9" s="9"/>
      <c r="AD9" s="171"/>
      <c r="AE9" s="171"/>
      <c r="AF9" s="9"/>
      <c r="AG9" s="9"/>
      <c r="AH9" s="9"/>
      <c r="AI9" s="9"/>
      <c r="AJ9" s="9"/>
      <c r="AK9" s="9"/>
      <c r="AL9" s="9"/>
      <c r="AM9" s="9"/>
    </row>
    <row r="10" spans="2:48" ht="29.25" customHeight="1" thickBot="1" x14ac:dyDescent="0.2">
      <c r="B10" s="302"/>
      <c r="C10" s="302"/>
      <c r="D10" s="302"/>
      <c r="E10" s="302"/>
      <c r="F10" s="302"/>
      <c r="G10" s="302"/>
      <c r="H10" s="302"/>
      <c r="I10" s="302"/>
      <c r="J10" s="302"/>
      <c r="K10" s="302"/>
      <c r="L10" s="302"/>
      <c r="M10" s="302"/>
      <c r="N10" s="341" t="s">
        <v>3</v>
      </c>
      <c r="O10" s="341"/>
      <c r="P10" s="342"/>
      <c r="Q10" s="121"/>
      <c r="R10" s="66" t="s">
        <v>13</v>
      </c>
      <c r="S10" s="122"/>
      <c r="T10" s="75"/>
      <c r="U10" s="65"/>
      <c r="V10" s="65"/>
      <c r="W10" s="65"/>
      <c r="X10" s="65"/>
      <c r="Y10" s="95"/>
      <c r="Z10" s="10"/>
      <c r="AA10" s="58"/>
      <c r="AB10" s="9"/>
      <c r="AC10" s="9"/>
      <c r="AD10" s="226" t="s">
        <v>82</v>
      </c>
      <c r="AE10" s="171"/>
      <c r="AF10" s="9"/>
      <c r="AG10" s="9"/>
      <c r="AH10" s="9"/>
      <c r="AI10" s="9"/>
      <c r="AJ10" s="9"/>
      <c r="AK10" s="9"/>
      <c r="AL10" s="9"/>
      <c r="AM10" s="9"/>
    </row>
    <row r="11" spans="2:48" ht="13.5" customHeight="1" thickBot="1" x14ac:dyDescent="0.2">
      <c r="B11" s="36"/>
      <c r="C11" s="36"/>
      <c r="D11" s="36"/>
      <c r="E11" s="36"/>
      <c r="F11" s="36"/>
      <c r="G11" s="36"/>
      <c r="H11" s="36"/>
      <c r="I11" s="36"/>
      <c r="J11" s="36"/>
      <c r="K11" s="36"/>
      <c r="L11" s="36"/>
      <c r="M11" s="36"/>
      <c r="N11" s="36"/>
      <c r="O11" s="36"/>
      <c r="P11" s="36"/>
      <c r="Q11" s="36"/>
      <c r="R11" s="36"/>
      <c r="S11" s="36"/>
      <c r="T11" s="36"/>
      <c r="U11" s="36"/>
      <c r="V11" s="36"/>
      <c r="W11" s="36"/>
      <c r="X11" s="36"/>
      <c r="Y11" s="36"/>
      <c r="Z11" s="280"/>
      <c r="AA11" s="12"/>
      <c r="AB11" s="12"/>
      <c r="AC11" s="12"/>
      <c r="AD11" s="13"/>
      <c r="AE11" s="14"/>
      <c r="AF11" s="10"/>
      <c r="AG11" s="12"/>
      <c r="AH11" s="12"/>
      <c r="AI11" s="12"/>
      <c r="AJ11" s="12"/>
      <c r="AK11" s="12"/>
      <c r="AL11" s="12"/>
    </row>
    <row r="12" spans="2:48" ht="29.25" customHeight="1" thickBot="1" x14ac:dyDescent="0.2">
      <c r="B12" s="309" t="s">
        <v>4</v>
      </c>
      <c r="C12" s="310"/>
      <c r="D12" s="311"/>
      <c r="E12" s="322" t="s">
        <v>7</v>
      </c>
      <c r="F12" s="323"/>
      <c r="G12" s="323"/>
      <c r="H12" s="323"/>
      <c r="I12" s="323"/>
      <c r="J12" s="323"/>
      <c r="K12" s="323"/>
      <c r="L12" s="324" t="s">
        <v>11</v>
      </c>
      <c r="M12" s="315" t="s">
        <v>49</v>
      </c>
      <c r="N12" s="309" t="s">
        <v>4</v>
      </c>
      <c r="O12" s="310"/>
      <c r="P12" s="310"/>
      <c r="Q12" s="322" t="s">
        <v>7</v>
      </c>
      <c r="R12" s="323"/>
      <c r="S12" s="323"/>
      <c r="T12" s="323"/>
      <c r="U12" s="323"/>
      <c r="V12" s="323"/>
      <c r="W12" s="323"/>
      <c r="X12" s="324" t="s">
        <v>11</v>
      </c>
      <c r="Y12" s="359" t="s">
        <v>49</v>
      </c>
      <c r="Z12" s="3"/>
      <c r="AA12" s="96"/>
      <c r="AB12" s="96"/>
      <c r="AC12" s="96"/>
      <c r="AD12" s="227" t="s">
        <v>81</v>
      </c>
      <c r="AE12" s="96"/>
      <c r="AF12" s="96"/>
      <c r="AG12" s="96"/>
      <c r="AH12" s="96"/>
      <c r="AI12" s="96"/>
      <c r="AJ12" s="96"/>
      <c r="AK12" s="96"/>
      <c r="AL12" s="96"/>
      <c r="AM12" s="96"/>
      <c r="AN12" s="96"/>
      <c r="AO12" s="96"/>
      <c r="AP12" s="96"/>
      <c r="AQ12" s="96"/>
      <c r="AR12" s="96"/>
      <c r="AS12" s="96"/>
      <c r="AT12" s="37"/>
      <c r="AU12" s="37"/>
      <c r="AV12" s="37"/>
    </row>
    <row r="13" spans="2:48" ht="29.25" customHeight="1" thickBot="1" x14ac:dyDescent="0.2">
      <c r="B13" s="312"/>
      <c r="C13" s="313"/>
      <c r="D13" s="314"/>
      <c r="E13" s="317" t="s">
        <v>2</v>
      </c>
      <c r="F13" s="318"/>
      <c r="G13" s="319"/>
      <c r="H13" s="317" t="s">
        <v>3</v>
      </c>
      <c r="I13" s="318"/>
      <c r="J13" s="319"/>
      <c r="K13" s="191" t="s">
        <v>61</v>
      </c>
      <c r="L13" s="325"/>
      <c r="M13" s="316"/>
      <c r="N13" s="312"/>
      <c r="O13" s="313"/>
      <c r="P13" s="313"/>
      <c r="Q13" s="317" t="s">
        <v>0</v>
      </c>
      <c r="R13" s="318"/>
      <c r="S13" s="319"/>
      <c r="T13" s="317" t="s">
        <v>1</v>
      </c>
      <c r="U13" s="318"/>
      <c r="V13" s="319"/>
      <c r="W13" s="192" t="s">
        <v>61</v>
      </c>
      <c r="X13" s="325"/>
      <c r="Y13" s="360"/>
      <c r="AA13" s="97"/>
      <c r="AB13" s="281"/>
      <c r="AC13" s="99"/>
      <c r="AD13" s="110" t="s">
        <v>4</v>
      </c>
      <c r="AE13" s="110" t="s">
        <v>14</v>
      </c>
      <c r="AF13" s="110" t="s">
        <v>15</v>
      </c>
      <c r="AG13" s="110" t="s">
        <v>5</v>
      </c>
      <c r="AH13" s="186" t="s">
        <v>66</v>
      </c>
      <c r="AI13" s="102" t="s">
        <v>53</v>
      </c>
      <c r="AJ13" s="105" t="s">
        <v>65</v>
      </c>
      <c r="AK13" s="184" t="s">
        <v>60</v>
      </c>
      <c r="AL13" s="37"/>
      <c r="AM13" s="110" t="s">
        <v>4</v>
      </c>
      <c r="AN13" s="110" t="s">
        <v>14</v>
      </c>
      <c r="AO13" s="110" t="s">
        <v>15</v>
      </c>
      <c r="AP13" s="110" t="s">
        <v>5</v>
      </c>
      <c r="AQ13" s="186" t="s">
        <v>66</v>
      </c>
      <c r="AR13" s="102" t="s">
        <v>53</v>
      </c>
      <c r="AS13" s="105" t="s">
        <v>65</v>
      </c>
      <c r="AT13" s="184" t="s">
        <v>60</v>
      </c>
      <c r="AU13" s="37"/>
      <c r="AV13" s="37"/>
    </row>
    <row r="14" spans="2:48" ht="45" customHeight="1" x14ac:dyDescent="0.15">
      <c r="B14" s="60">
        <f>V1</f>
        <v>45413</v>
      </c>
      <c r="C14" s="61" t="str">
        <f>TEXT(B14,"aaa")</f>
        <v>水</v>
      </c>
      <c r="D14" s="282" t="str">
        <f>IF(OR(WEEKDAY(B14)=1,WEEKDAY(B14)=7),"休日",IF(ISNA(VLOOKUP(B14,'(事務用)2024年度休日一覧(土日除く)'!A:B,2,FALSE)),"","休日"))</f>
        <v/>
      </c>
      <c r="E14" s="129">
        <f>IF(D14="",Q9,"")</f>
        <v>0</v>
      </c>
      <c r="F14" s="68" t="s">
        <v>12</v>
      </c>
      <c r="G14" s="143" t="str">
        <f>IF(D14="",IF(S9="","",S9),"")</f>
        <v/>
      </c>
      <c r="H14" s="133">
        <f>IF(D14="",Q10,"")</f>
        <v>0</v>
      </c>
      <c r="I14" s="68" t="s">
        <v>13</v>
      </c>
      <c r="J14" s="76" t="str">
        <f>IF(D14="",IF(S10="","",S10),"")</f>
        <v/>
      </c>
      <c r="K14" s="61" t="str">
        <f>IF(D14="",IF(W9="","",W9),"")</f>
        <v/>
      </c>
      <c r="L14" s="148"/>
      <c r="M14" s="145"/>
      <c r="N14" s="62">
        <f>B30+1</f>
        <v>45430</v>
      </c>
      <c r="O14" s="61" t="str">
        <f t="shared" ref="O14:O27" si="0">TEXT(N14,"aaa")</f>
        <v>土</v>
      </c>
      <c r="P14" s="282" t="str">
        <f>IF(OR(WEEKDAY(N14)=1,WEEKDAY(N14)=7),"休日",IF(ISNA(VLOOKUP(N14,'(事務用)2024年度休日一覧(土日除く)'!A:B,2,FALSE)),"","休日"))</f>
        <v>休日</v>
      </c>
      <c r="Q14" s="129" t="str">
        <f>IF(P14="",Q9,"")</f>
        <v/>
      </c>
      <c r="R14" s="68" t="s">
        <v>12</v>
      </c>
      <c r="S14" s="76" t="str">
        <f>IF(P14="",IF(S9="","",S9),"")</f>
        <v/>
      </c>
      <c r="T14" s="129" t="str">
        <f>IF(P14="",Q10,"")</f>
        <v/>
      </c>
      <c r="U14" s="68" t="s">
        <v>12</v>
      </c>
      <c r="V14" s="153" t="str">
        <f>IF(P14="",IF(S10="","",S10),"")</f>
        <v/>
      </c>
      <c r="W14" s="215" t="str">
        <f>IF(P14="",IF(W9="","",W9),"")</f>
        <v/>
      </c>
      <c r="X14" s="174"/>
      <c r="Y14" s="172"/>
      <c r="AA14" s="100"/>
      <c r="AB14" s="100"/>
      <c r="AC14" s="100"/>
      <c r="AD14" s="106" t="s">
        <v>17</v>
      </c>
      <c r="AE14" s="203" t="e">
        <f t="shared" ref="AE14:AE30" si="1">IF(E14="","",TIME(E14,G14, ))</f>
        <v>#VALUE!</v>
      </c>
      <c r="AF14" s="203" t="e">
        <f t="shared" ref="AF14:AF30" si="2">IF(H14="","",TIME(H14,J14, ))</f>
        <v>#VALUE!</v>
      </c>
      <c r="AG14" s="228" t="e">
        <f>IFERROR(AF14-AE14+IF(AE14&gt;=AF14,1),"")*24</f>
        <v>#VALUE!</v>
      </c>
      <c r="AH14" s="228">
        <f>IF(K14="",0,K14)</f>
        <v>0</v>
      </c>
      <c r="AI14" s="220" t="str">
        <f>IFERROR(IF(L14="○",7.75,""),"")</f>
        <v/>
      </c>
      <c r="AJ14" s="228" t="str">
        <f>IFERROR(AG14-AH14,"")</f>
        <v/>
      </c>
      <c r="AK14" s="235" t="str">
        <f>IF(M14="1日",0,IF(AJ14="",AI14,AJ14))</f>
        <v/>
      </c>
      <c r="AL14" s="100"/>
      <c r="AM14" s="106" t="s">
        <v>31</v>
      </c>
      <c r="AN14" s="203" t="str">
        <f t="shared" ref="AN14:AN27" si="3">IF(Q14="","",TIME(Q14,S14, ))</f>
        <v/>
      </c>
      <c r="AO14" s="203" t="str">
        <f t="shared" ref="AO14:AO27" si="4">IF(T14="","",TIME(T14,V14, ))</f>
        <v/>
      </c>
      <c r="AP14" s="238" t="e">
        <f>IFERROR(AO14-AN14+IF(AN14&gt;=AO14,1),"")*24</f>
        <v>#VALUE!</v>
      </c>
      <c r="AQ14" s="238">
        <f>IF(W14="",0,W14)</f>
        <v>0</v>
      </c>
      <c r="AR14" s="220" t="str">
        <f>IFERROR(IF(X14="○",7.75,""),"")</f>
        <v/>
      </c>
      <c r="AS14" s="228" t="str">
        <f>IFERROR(AP14-AQ14,"")</f>
        <v/>
      </c>
      <c r="AT14" s="241" t="str">
        <f>IF(Y14="1日",0,IF(AS14="",AR14,AS14))</f>
        <v/>
      </c>
      <c r="AU14" s="37"/>
      <c r="AV14" s="37"/>
    </row>
    <row r="15" spans="2:48" ht="45" customHeight="1" x14ac:dyDescent="0.15">
      <c r="B15" s="45">
        <f>B14+1</f>
        <v>45414</v>
      </c>
      <c r="C15" s="46" t="str">
        <f t="shared" ref="C15:C30" si="5">TEXT(B15,"aaa")</f>
        <v>木</v>
      </c>
      <c r="D15" s="283" t="str">
        <f>IF(OR(WEEKDAY(B15)=1,WEEKDAY(B15)=7),"休日",IF(ISNA(VLOOKUP(B15,'(事務用)2024年度休日一覧(土日除く)'!A:B,2,FALSE)),"","休日"))</f>
        <v/>
      </c>
      <c r="E15" s="130">
        <f>IF(D15="",Q9,"")</f>
        <v>0</v>
      </c>
      <c r="F15" s="69" t="s">
        <v>12</v>
      </c>
      <c r="G15" s="78" t="str">
        <f>IF(D15="",IF(S9="","",S9),"")</f>
        <v/>
      </c>
      <c r="H15" s="130">
        <f>IF(D15="",Q10,"")</f>
        <v>0</v>
      </c>
      <c r="I15" s="69" t="s">
        <v>13</v>
      </c>
      <c r="J15" s="77" t="str">
        <f>IF(D15="",IF(S10="","",S10),"")</f>
        <v/>
      </c>
      <c r="K15" s="210" t="str">
        <f>IF(D15="",IF(W9="","",W9),"")</f>
        <v/>
      </c>
      <c r="L15" s="149"/>
      <c r="M15" s="146"/>
      <c r="N15" s="45">
        <f>N14+1</f>
        <v>45431</v>
      </c>
      <c r="O15" s="46" t="str">
        <f t="shared" si="0"/>
        <v>日</v>
      </c>
      <c r="P15" s="283" t="str">
        <f>IF(OR(WEEKDAY(N15)=1,WEEKDAY(N15)=7),"休日",IF(ISNA(VLOOKUP(N15,'(事務用)2024年度休日一覧(土日除く)'!A:B,2,FALSE)),"","休日"))</f>
        <v>休日</v>
      </c>
      <c r="Q15" s="130" t="str">
        <f>IF(P15="",Q9,"")</f>
        <v/>
      </c>
      <c r="R15" s="69" t="s">
        <v>12</v>
      </c>
      <c r="S15" s="84" t="str">
        <f>IF(P15="",IF(S9="","",S9),"")</f>
        <v/>
      </c>
      <c r="T15" s="130" t="str">
        <f>IF(P15="",Q10,"")</f>
        <v/>
      </c>
      <c r="U15" s="72" t="s">
        <v>12</v>
      </c>
      <c r="V15" s="154" t="str">
        <f>IF(P15="",IF(S10="","",S10),"")</f>
        <v/>
      </c>
      <c r="W15" s="46" t="str">
        <f>IF(P15="",IF(W9="","",W9),"")</f>
        <v/>
      </c>
      <c r="X15" s="151"/>
      <c r="Y15" s="173"/>
      <c r="AA15" s="96"/>
      <c r="AB15" s="96"/>
      <c r="AC15" s="96"/>
      <c r="AD15" s="107" t="s">
        <v>18</v>
      </c>
      <c r="AE15" s="204" t="e">
        <f t="shared" si="1"/>
        <v>#VALUE!</v>
      </c>
      <c r="AF15" s="204" t="e">
        <f t="shared" si="2"/>
        <v>#VALUE!</v>
      </c>
      <c r="AG15" s="229" t="e">
        <f t="shared" ref="AG15:AG30" si="6">IFERROR(AF15-AE15+IF(AE15&gt;=AF15,1),"")*24</f>
        <v>#VALUE!</v>
      </c>
      <c r="AH15" s="229">
        <f t="shared" ref="AH15:AH30" si="7">IF(K15="",0,K15)</f>
        <v>0</v>
      </c>
      <c r="AI15" s="223" t="str">
        <f t="shared" ref="AI15:AI30" si="8">IFERROR(IF(L15="○",7.75,""),"")</f>
        <v/>
      </c>
      <c r="AJ15" s="229" t="str">
        <f t="shared" ref="AJ15:AJ30" si="9">IFERROR(AG15-AH15,"")</f>
        <v/>
      </c>
      <c r="AK15" s="235" t="str">
        <f>IF(M15="1日",0,IF(AJ15="",AI15,AJ15))</f>
        <v/>
      </c>
      <c r="AL15" s="96"/>
      <c r="AM15" s="106" t="s">
        <v>32</v>
      </c>
      <c r="AN15" s="204" t="str">
        <f t="shared" si="3"/>
        <v/>
      </c>
      <c r="AO15" s="204" t="str">
        <f t="shared" si="4"/>
        <v/>
      </c>
      <c r="AP15" s="239" t="e">
        <f t="shared" ref="AP15:AP27" si="10">IFERROR(AO15-AN15+IF(AN15&gt;=AO15,1),"")*24</f>
        <v>#VALUE!</v>
      </c>
      <c r="AQ15" s="239">
        <f t="shared" ref="AQ15:AQ27" si="11">IF(W15="",0,W15)</f>
        <v>0</v>
      </c>
      <c r="AR15" s="223" t="str">
        <f t="shared" ref="AR15:AR27" si="12">IFERROR(IF(X15="○",7.75,""),"")</f>
        <v/>
      </c>
      <c r="AS15" s="229" t="str">
        <f t="shared" ref="AS15:AS27" si="13">IFERROR(AP15-AQ15,"")</f>
        <v/>
      </c>
      <c r="AT15" s="241" t="str">
        <f t="shared" ref="AT15:AT27" si="14">IF(Y15="1日",0,IF(AS15="",AR15,AS15))</f>
        <v/>
      </c>
      <c r="AU15" s="37"/>
      <c r="AV15" s="37"/>
    </row>
    <row r="16" spans="2:48" ht="45" customHeight="1" x14ac:dyDescent="0.15">
      <c r="B16" s="45">
        <f t="shared" ref="B16:B30" si="15">B15+1</f>
        <v>45415</v>
      </c>
      <c r="C16" s="46" t="str">
        <f t="shared" si="5"/>
        <v>金</v>
      </c>
      <c r="D16" s="283" t="str">
        <f>IF(OR(WEEKDAY(B16)=1,WEEKDAY(B16)=7),"休日",IF(ISNA(VLOOKUP(B16,'(事務用)2024年度休日一覧(土日除く)'!A:B,2,FALSE)),"","休日"))</f>
        <v>休日</v>
      </c>
      <c r="E16" s="130" t="str">
        <f>IF(D16="",Q9,"")</f>
        <v/>
      </c>
      <c r="F16" s="69" t="s">
        <v>12</v>
      </c>
      <c r="G16" s="83" t="str">
        <f>IF(D16="",IF(S9="","",S9),"")</f>
        <v/>
      </c>
      <c r="H16" s="134" t="str">
        <f>IF(D16="",Q10,"")</f>
        <v/>
      </c>
      <c r="I16" s="72" t="s">
        <v>12</v>
      </c>
      <c r="J16" s="77" t="str">
        <f>IF(D16="",IF(S10="","",S10),"")</f>
        <v/>
      </c>
      <c r="K16" s="210" t="str">
        <f>IF(D16="",IF(W9="","",W9),"")</f>
        <v/>
      </c>
      <c r="L16" s="149"/>
      <c r="M16" s="147"/>
      <c r="N16" s="45">
        <f t="shared" ref="N16:N27" si="16">N15+1</f>
        <v>45432</v>
      </c>
      <c r="O16" s="46" t="str">
        <f t="shared" si="0"/>
        <v>月</v>
      </c>
      <c r="P16" s="283" t="str">
        <f>IF(OR(WEEKDAY(N16)=1,WEEKDAY(N16)=7),"休日",IF(ISNA(VLOOKUP(N16,'(事務用)2024年度休日一覧(土日除く)'!A:B,2,FALSE)),"","休日"))</f>
        <v/>
      </c>
      <c r="Q16" s="130">
        <f>IF(P16="",Q9,"")</f>
        <v>0</v>
      </c>
      <c r="R16" s="69" t="s">
        <v>12</v>
      </c>
      <c r="S16" s="84" t="str">
        <f>IF(P16="",IF(S9="","",S9),"")</f>
        <v/>
      </c>
      <c r="T16" s="130">
        <f>IF(P16="",Q10,"")</f>
        <v>0</v>
      </c>
      <c r="U16" s="72" t="s">
        <v>12</v>
      </c>
      <c r="V16" s="154" t="str">
        <f>IF(P16="",IF(S10="","",S10),"")</f>
        <v/>
      </c>
      <c r="W16" s="217" t="str">
        <f>IF(P16="",IF(W9="","",W9),"")</f>
        <v/>
      </c>
      <c r="X16" s="150"/>
      <c r="Y16" s="119"/>
      <c r="Z16" s="51"/>
      <c r="AA16" s="97"/>
      <c r="AB16" s="281"/>
      <c r="AC16" s="99"/>
      <c r="AD16" s="108" t="s">
        <v>19</v>
      </c>
      <c r="AE16" s="205" t="str">
        <f t="shared" si="1"/>
        <v/>
      </c>
      <c r="AF16" s="205" t="str">
        <f t="shared" si="2"/>
        <v/>
      </c>
      <c r="AG16" s="230" t="e">
        <f t="shared" si="6"/>
        <v>#VALUE!</v>
      </c>
      <c r="AH16" s="230">
        <f t="shared" si="7"/>
        <v>0</v>
      </c>
      <c r="AI16" s="221" t="str">
        <f t="shared" si="8"/>
        <v/>
      </c>
      <c r="AJ16" s="230" t="str">
        <f t="shared" si="9"/>
        <v/>
      </c>
      <c r="AK16" s="236" t="str">
        <f t="shared" ref="AK16:AK30" si="17">IF(M16="1日",0,IF(AJ16="",AI16,AJ16))</f>
        <v/>
      </c>
      <c r="AL16" s="37"/>
      <c r="AM16" s="106" t="s">
        <v>33</v>
      </c>
      <c r="AN16" s="208" t="e">
        <f t="shared" si="3"/>
        <v>#VALUE!</v>
      </c>
      <c r="AO16" s="208" t="e">
        <f t="shared" si="4"/>
        <v>#VALUE!</v>
      </c>
      <c r="AP16" s="240" t="e">
        <f t="shared" si="10"/>
        <v>#VALUE!</v>
      </c>
      <c r="AQ16" s="240">
        <f t="shared" si="11"/>
        <v>0</v>
      </c>
      <c r="AR16" s="225" t="str">
        <f t="shared" si="12"/>
        <v/>
      </c>
      <c r="AS16" s="242" t="str">
        <f t="shared" si="13"/>
        <v/>
      </c>
      <c r="AT16" s="241" t="str">
        <f t="shared" si="14"/>
        <v/>
      </c>
      <c r="AU16" s="37"/>
      <c r="AV16" s="37"/>
    </row>
    <row r="17" spans="1:48" ht="45" customHeight="1" x14ac:dyDescent="0.15">
      <c r="B17" s="45">
        <f t="shared" si="15"/>
        <v>45416</v>
      </c>
      <c r="C17" s="46" t="str">
        <f t="shared" si="5"/>
        <v>土</v>
      </c>
      <c r="D17" s="283" t="str">
        <f>IF(OR(WEEKDAY(B17)=1,WEEKDAY(B17)=7),"休日",IF(ISNA(VLOOKUP(B17,'(事務用)2024年度休日一覧(土日除く)'!A:B,2,FALSE)),"","休日"))</f>
        <v>休日</v>
      </c>
      <c r="E17" s="130" t="str">
        <f>IF(D17="",Q9,"")</f>
        <v/>
      </c>
      <c r="F17" s="69" t="s">
        <v>12</v>
      </c>
      <c r="G17" s="78" t="str">
        <f>IF(D17="",IF(S9="","",S9),"")</f>
        <v/>
      </c>
      <c r="H17" s="135" t="str">
        <f>IF(D17="",Q10,"")</f>
        <v/>
      </c>
      <c r="I17" s="69" t="s">
        <v>12</v>
      </c>
      <c r="J17" s="77" t="str">
        <f>IF(D17="",IF(S10="","",S10),"")</f>
        <v/>
      </c>
      <c r="K17" s="210" t="str">
        <f>IF(D17="",IF(W9="","",W9),"")</f>
        <v/>
      </c>
      <c r="L17" s="149"/>
      <c r="M17" s="74"/>
      <c r="N17" s="45">
        <f t="shared" si="16"/>
        <v>45433</v>
      </c>
      <c r="O17" s="46" t="str">
        <f t="shared" si="0"/>
        <v>火</v>
      </c>
      <c r="P17" s="283" t="str">
        <f>IF(OR(WEEKDAY(N17)=1,WEEKDAY(N17)=7),"休日",IF(ISNA(VLOOKUP(N17,'(事務用)2024年度休日一覧(土日除く)'!A:B,2,FALSE)),"","休日"))</f>
        <v/>
      </c>
      <c r="Q17" s="130">
        <f>IF(P17="",Q9,"")</f>
        <v>0</v>
      </c>
      <c r="R17" s="69" t="s">
        <v>12</v>
      </c>
      <c r="S17" s="84" t="str">
        <f>IF(P17="",IF(S9="","",S9),"")</f>
        <v/>
      </c>
      <c r="T17" s="130">
        <f>IF(P17="",Q10,"")</f>
        <v>0</v>
      </c>
      <c r="U17" s="72" t="s">
        <v>12</v>
      </c>
      <c r="V17" s="154" t="str">
        <f>IF(P17="",IF(S10="","",S10),"")</f>
        <v/>
      </c>
      <c r="W17" s="217" t="str">
        <f>IF(P17="",IF(W9="","",W9),"")</f>
        <v/>
      </c>
      <c r="X17" s="150"/>
      <c r="Y17" s="255"/>
      <c r="Z17" s="52"/>
      <c r="AA17" s="100"/>
      <c r="AB17" s="100"/>
      <c r="AC17" s="100"/>
      <c r="AD17" s="106" t="s">
        <v>16</v>
      </c>
      <c r="AE17" s="203" t="str">
        <f t="shared" si="1"/>
        <v/>
      </c>
      <c r="AF17" s="203" t="str">
        <f t="shared" si="2"/>
        <v/>
      </c>
      <c r="AG17" s="228" t="e">
        <f t="shared" si="6"/>
        <v>#VALUE!</v>
      </c>
      <c r="AH17" s="228">
        <f t="shared" si="7"/>
        <v>0</v>
      </c>
      <c r="AI17" s="220" t="str">
        <f t="shared" si="8"/>
        <v/>
      </c>
      <c r="AJ17" s="228" t="str">
        <f t="shared" si="9"/>
        <v/>
      </c>
      <c r="AK17" s="235" t="str">
        <f t="shared" si="17"/>
        <v/>
      </c>
      <c r="AL17" s="100"/>
      <c r="AM17" s="106" t="s">
        <v>34</v>
      </c>
      <c r="AN17" s="203" t="e">
        <f t="shared" si="3"/>
        <v>#VALUE!</v>
      </c>
      <c r="AO17" s="203" t="e">
        <f t="shared" si="4"/>
        <v>#VALUE!</v>
      </c>
      <c r="AP17" s="238" t="e">
        <f t="shared" si="10"/>
        <v>#VALUE!</v>
      </c>
      <c r="AQ17" s="238">
        <f t="shared" si="11"/>
        <v>0</v>
      </c>
      <c r="AR17" s="220" t="str">
        <f t="shared" si="12"/>
        <v/>
      </c>
      <c r="AS17" s="228" t="str">
        <f t="shared" si="13"/>
        <v/>
      </c>
      <c r="AT17" s="241" t="str">
        <f t="shared" si="14"/>
        <v/>
      </c>
      <c r="AU17" s="37"/>
      <c r="AV17" s="37"/>
    </row>
    <row r="18" spans="1:48" ht="45" customHeight="1" x14ac:dyDescent="0.15">
      <c r="B18" s="45">
        <f t="shared" si="15"/>
        <v>45417</v>
      </c>
      <c r="C18" s="46" t="str">
        <f t="shared" si="5"/>
        <v>日</v>
      </c>
      <c r="D18" s="283" t="str">
        <f>IF(OR(WEEKDAY(B18)=1,WEEKDAY(B18)=7),"休日",IF(ISNA(VLOOKUP(B18,'(事務用)2024年度休日一覧(土日除く)'!A:B,2,FALSE)),"","休日"))</f>
        <v>休日</v>
      </c>
      <c r="E18" s="130" t="str">
        <f>IF(D18="",Q9,"")</f>
        <v/>
      </c>
      <c r="F18" s="69" t="s">
        <v>12</v>
      </c>
      <c r="G18" s="83" t="str">
        <f>IF(D18="",IF(S9="","",S9),"")</f>
        <v/>
      </c>
      <c r="H18" s="130" t="str">
        <f>IF(D18="",Q10,"")</f>
        <v/>
      </c>
      <c r="I18" s="69" t="s">
        <v>12</v>
      </c>
      <c r="J18" s="78" t="str">
        <f>IF(D18="",IF(S10="","",S10),"")</f>
        <v/>
      </c>
      <c r="K18" s="210" t="str">
        <f>IF(D18="",IF(W9="","",W9),"")</f>
        <v/>
      </c>
      <c r="L18" s="149"/>
      <c r="M18" s="146"/>
      <c r="N18" s="45">
        <f t="shared" si="16"/>
        <v>45434</v>
      </c>
      <c r="O18" s="46" t="str">
        <f t="shared" si="0"/>
        <v>水</v>
      </c>
      <c r="P18" s="283" t="str">
        <f>IF(OR(WEEKDAY(N18)=1,WEEKDAY(N18)=7),"休日",IF(ISNA(VLOOKUP(N18,'(事務用)2024年度休日一覧(土日除く)'!A:B,2,FALSE)),"","休日"))</f>
        <v/>
      </c>
      <c r="Q18" s="130">
        <f>IF(P18="",Q9,"")</f>
        <v>0</v>
      </c>
      <c r="R18" s="69" t="s">
        <v>12</v>
      </c>
      <c r="S18" s="84" t="str">
        <f>IF(P18="",IF(S9="","",S9),"")</f>
        <v/>
      </c>
      <c r="T18" s="130">
        <f>IF(P18="",Q10,"")</f>
        <v>0</v>
      </c>
      <c r="U18" s="72" t="s">
        <v>12</v>
      </c>
      <c r="V18" s="154" t="str">
        <f>IF(P18="",IF(S10="","",S10),"")</f>
        <v/>
      </c>
      <c r="W18" s="46" t="str">
        <f>IF(P18="",IF(W9="","",W9),"")</f>
        <v/>
      </c>
      <c r="X18" s="151"/>
      <c r="Y18" s="119"/>
      <c r="Z18" s="52"/>
      <c r="AA18" s="97"/>
      <c r="AB18" s="281"/>
      <c r="AC18" s="99"/>
      <c r="AD18" s="109" t="s">
        <v>20</v>
      </c>
      <c r="AE18" s="205" t="str">
        <f t="shared" si="1"/>
        <v/>
      </c>
      <c r="AF18" s="205" t="str">
        <f t="shared" si="2"/>
        <v/>
      </c>
      <c r="AG18" s="230" t="e">
        <f t="shared" si="6"/>
        <v>#VALUE!</v>
      </c>
      <c r="AH18" s="230">
        <f t="shared" si="7"/>
        <v>0</v>
      </c>
      <c r="AI18" s="221" t="str">
        <f t="shared" si="8"/>
        <v/>
      </c>
      <c r="AJ18" s="230" t="str">
        <f t="shared" si="9"/>
        <v/>
      </c>
      <c r="AK18" s="236" t="str">
        <f t="shared" si="17"/>
        <v/>
      </c>
      <c r="AL18" s="37"/>
      <c r="AM18" s="106" t="s">
        <v>35</v>
      </c>
      <c r="AN18" s="208" t="e">
        <f t="shared" si="3"/>
        <v>#VALUE!</v>
      </c>
      <c r="AO18" s="208" t="e">
        <f t="shared" si="4"/>
        <v>#VALUE!</v>
      </c>
      <c r="AP18" s="240" t="e">
        <f t="shared" si="10"/>
        <v>#VALUE!</v>
      </c>
      <c r="AQ18" s="240">
        <f t="shared" si="11"/>
        <v>0</v>
      </c>
      <c r="AR18" s="225" t="str">
        <f t="shared" si="12"/>
        <v/>
      </c>
      <c r="AS18" s="242" t="str">
        <f t="shared" si="13"/>
        <v/>
      </c>
      <c r="AT18" s="241" t="str">
        <f t="shared" si="14"/>
        <v/>
      </c>
      <c r="AU18" s="37"/>
      <c r="AV18" s="37"/>
    </row>
    <row r="19" spans="1:48" ht="45" customHeight="1" x14ac:dyDescent="0.15">
      <c r="B19" s="45">
        <f t="shared" si="15"/>
        <v>45418</v>
      </c>
      <c r="C19" s="46" t="str">
        <f t="shared" si="5"/>
        <v>月</v>
      </c>
      <c r="D19" s="283" t="str">
        <f>IF(OR(WEEKDAY(B19)=1,WEEKDAY(B19)=7),"休日",IF(ISNA(VLOOKUP(B19,'(事務用)2024年度休日一覧(土日除く)'!A:B,2,FALSE)),"","休日"))</f>
        <v>休日</v>
      </c>
      <c r="E19" s="130" t="str">
        <f>IF(D19="",Q9,"")</f>
        <v/>
      </c>
      <c r="F19" s="69" t="s">
        <v>12</v>
      </c>
      <c r="G19" s="77" t="str">
        <f>IF(D19="",IF(S9="","",S9),"")</f>
        <v/>
      </c>
      <c r="H19" s="134" t="str">
        <f>IF(D19="",Q10,"")</f>
        <v/>
      </c>
      <c r="I19" s="69" t="s">
        <v>12</v>
      </c>
      <c r="J19" s="78" t="str">
        <f>IF(D19="",IF(S10="","",S10),"")</f>
        <v/>
      </c>
      <c r="K19" s="210" t="str">
        <f>IF(D19="",IF(W9="","",W9),"")</f>
        <v/>
      </c>
      <c r="L19" s="149"/>
      <c r="M19" s="146"/>
      <c r="N19" s="45">
        <f t="shared" si="16"/>
        <v>45435</v>
      </c>
      <c r="O19" s="46" t="str">
        <f t="shared" si="0"/>
        <v>木</v>
      </c>
      <c r="P19" s="283" t="str">
        <f>IF(OR(WEEKDAY(N19)=1,WEEKDAY(N19)=7),"休日",IF(ISNA(VLOOKUP(N19,'(事務用)2024年度休日一覧(土日除く)'!A:B,2,FALSE)),"","休日"))</f>
        <v/>
      </c>
      <c r="Q19" s="130">
        <f>IF(P19="",Q9,"")</f>
        <v>0</v>
      </c>
      <c r="R19" s="69" t="s">
        <v>12</v>
      </c>
      <c r="S19" s="84" t="str">
        <f>IF(P19="",IF(S9="","",S9),"")</f>
        <v/>
      </c>
      <c r="T19" s="130">
        <f>IF(P19="",Q10,"")</f>
        <v>0</v>
      </c>
      <c r="U19" s="72" t="s">
        <v>12</v>
      </c>
      <c r="V19" s="154" t="str">
        <f>IF(P19="",IF(S10="","",S10),"")</f>
        <v/>
      </c>
      <c r="W19" s="213" t="str">
        <f>IF(P19="",IF(W9="","",W9),"")</f>
        <v/>
      </c>
      <c r="X19" s="149"/>
      <c r="Y19" s="119"/>
      <c r="Z19" s="52"/>
      <c r="AA19" s="105"/>
      <c r="AB19" s="105"/>
      <c r="AC19" s="105"/>
      <c r="AD19" s="109" t="s">
        <v>21</v>
      </c>
      <c r="AE19" s="206" t="str">
        <f t="shared" si="1"/>
        <v/>
      </c>
      <c r="AF19" s="206" t="str">
        <f t="shared" si="2"/>
        <v/>
      </c>
      <c r="AG19" s="231" t="e">
        <f t="shared" si="6"/>
        <v>#VALUE!</v>
      </c>
      <c r="AH19" s="231">
        <f t="shared" si="7"/>
        <v>0</v>
      </c>
      <c r="AI19" s="224" t="str">
        <f t="shared" si="8"/>
        <v/>
      </c>
      <c r="AJ19" s="231" t="str">
        <f t="shared" si="9"/>
        <v/>
      </c>
      <c r="AK19" s="235" t="str">
        <f>IF(M19="1日",0,IF(AJ19="",AI19,AJ19))</f>
        <v/>
      </c>
      <c r="AL19" s="105"/>
      <c r="AM19" s="106" t="s">
        <v>36</v>
      </c>
      <c r="AN19" s="206" t="e">
        <f t="shared" si="3"/>
        <v>#VALUE!</v>
      </c>
      <c r="AO19" s="208" t="e">
        <f t="shared" si="4"/>
        <v>#VALUE!</v>
      </c>
      <c r="AP19" s="240" t="e">
        <f t="shared" si="10"/>
        <v>#VALUE!</v>
      </c>
      <c r="AQ19" s="240">
        <f t="shared" si="11"/>
        <v>0</v>
      </c>
      <c r="AR19" s="225" t="str">
        <f t="shared" si="12"/>
        <v/>
      </c>
      <c r="AS19" s="242" t="str">
        <f t="shared" si="13"/>
        <v/>
      </c>
      <c r="AT19" s="241" t="str">
        <f t="shared" si="14"/>
        <v/>
      </c>
      <c r="AU19" s="37"/>
      <c r="AV19" s="37"/>
    </row>
    <row r="20" spans="1:48" ht="45" customHeight="1" x14ac:dyDescent="0.15">
      <c r="B20" s="45">
        <f t="shared" si="15"/>
        <v>45419</v>
      </c>
      <c r="C20" s="46" t="str">
        <f t="shared" si="5"/>
        <v>火</v>
      </c>
      <c r="D20" s="283" t="str">
        <f>IF(OR(WEEKDAY(B20)=1,WEEKDAY(B20)=7),"休日",IF(ISNA(VLOOKUP(B20,'(事務用)2024年度休日一覧(土日除く)'!A:B,2,FALSE)),"","休日"))</f>
        <v/>
      </c>
      <c r="E20" s="130">
        <f>IF(D20="",Q9,"")</f>
        <v>0</v>
      </c>
      <c r="F20" s="69" t="s">
        <v>12</v>
      </c>
      <c r="G20" s="77" t="str">
        <f>IF(D20="",IF(S9="","",S9),"")</f>
        <v/>
      </c>
      <c r="H20" s="135">
        <f>IF(D20="",Q10,"")</f>
        <v>0</v>
      </c>
      <c r="I20" s="69" t="s">
        <v>12</v>
      </c>
      <c r="J20" s="78" t="str">
        <f>IF(D20="",IF(S10="","",S10),"")</f>
        <v/>
      </c>
      <c r="K20" s="210" t="str">
        <f>IF(D20="",IF(W9="","",W9),"")</f>
        <v/>
      </c>
      <c r="L20" s="149"/>
      <c r="M20" s="147"/>
      <c r="N20" s="45">
        <f t="shared" si="16"/>
        <v>45436</v>
      </c>
      <c r="O20" s="46" t="str">
        <f t="shared" si="0"/>
        <v>金</v>
      </c>
      <c r="P20" s="283" t="str">
        <f>IF(OR(WEEKDAY(N20)=1,WEEKDAY(N20)=7),"休日",IF(ISNA(VLOOKUP(N20,'(事務用)2024年度休日一覧(土日除く)'!A:B,2,FALSE)),"","休日"))</f>
        <v/>
      </c>
      <c r="Q20" s="130">
        <f>IF(P20="",Q9,"")</f>
        <v>0</v>
      </c>
      <c r="R20" s="69" t="s">
        <v>12</v>
      </c>
      <c r="S20" s="84" t="str">
        <f>IF(P20="",IF(S9="","",S9),"")</f>
        <v/>
      </c>
      <c r="T20" s="130">
        <f>IF(P20="",Q10,"")</f>
        <v>0</v>
      </c>
      <c r="U20" s="72" t="s">
        <v>12</v>
      </c>
      <c r="V20" s="154" t="str">
        <f>IF(P20="",IF(S10="","",S10),"")</f>
        <v/>
      </c>
      <c r="W20" s="46" t="str">
        <f>IF(P20="",IF(W9="","",W9),"")</f>
        <v/>
      </c>
      <c r="X20" s="150"/>
      <c r="Y20" s="119"/>
      <c r="Z20" s="52"/>
      <c r="AA20" s="105"/>
      <c r="AB20" s="105"/>
      <c r="AC20" s="105"/>
      <c r="AD20" s="109" t="s">
        <v>22</v>
      </c>
      <c r="AE20" s="206" t="e">
        <f t="shared" si="1"/>
        <v>#VALUE!</v>
      </c>
      <c r="AF20" s="206" t="e">
        <f t="shared" si="2"/>
        <v>#VALUE!</v>
      </c>
      <c r="AG20" s="231" t="e">
        <f t="shared" si="6"/>
        <v>#VALUE!</v>
      </c>
      <c r="AH20" s="231">
        <f t="shared" si="7"/>
        <v>0</v>
      </c>
      <c r="AI20" s="224" t="str">
        <f t="shared" si="8"/>
        <v/>
      </c>
      <c r="AJ20" s="231" t="str">
        <f t="shared" si="9"/>
        <v/>
      </c>
      <c r="AK20" s="235" t="str">
        <f t="shared" si="17"/>
        <v/>
      </c>
      <c r="AL20" s="105"/>
      <c r="AM20" s="106" t="s">
        <v>37</v>
      </c>
      <c r="AN20" s="206" t="e">
        <f t="shared" si="3"/>
        <v>#VALUE!</v>
      </c>
      <c r="AO20" s="208" t="e">
        <f t="shared" si="4"/>
        <v>#VALUE!</v>
      </c>
      <c r="AP20" s="240" t="e">
        <f t="shared" si="10"/>
        <v>#VALUE!</v>
      </c>
      <c r="AQ20" s="240">
        <f t="shared" si="11"/>
        <v>0</v>
      </c>
      <c r="AR20" s="225" t="str">
        <f t="shared" si="12"/>
        <v/>
      </c>
      <c r="AS20" s="242" t="str">
        <f t="shared" si="13"/>
        <v/>
      </c>
      <c r="AT20" s="241" t="str">
        <f t="shared" si="14"/>
        <v/>
      </c>
      <c r="AU20" s="37"/>
      <c r="AV20" s="37"/>
    </row>
    <row r="21" spans="1:48" ht="45" customHeight="1" x14ac:dyDescent="0.15">
      <c r="B21" s="45">
        <f t="shared" si="15"/>
        <v>45420</v>
      </c>
      <c r="C21" s="46" t="str">
        <f t="shared" si="5"/>
        <v>水</v>
      </c>
      <c r="D21" s="283" t="str">
        <f>IF(OR(WEEKDAY(B21)=1,WEEKDAY(B21)=7),"休日",IF(ISNA(VLOOKUP(B21,'(事務用)2024年度休日一覧(土日除く)'!A:B,2,FALSE)),"","休日"))</f>
        <v/>
      </c>
      <c r="E21" s="130">
        <f>IF(D21="",Q9,"")</f>
        <v>0</v>
      </c>
      <c r="F21" s="69" t="s">
        <v>12</v>
      </c>
      <c r="G21" s="78" t="str">
        <f>IF(D21="",IF(S9="","",S9),"")</f>
        <v/>
      </c>
      <c r="H21" s="130">
        <f>IF(D21="",Q10,"")</f>
        <v>0</v>
      </c>
      <c r="I21" s="69" t="s">
        <v>12</v>
      </c>
      <c r="J21" s="78" t="str">
        <f>IF(D21="",IF(S10="","",S10),"")</f>
        <v/>
      </c>
      <c r="K21" s="212" t="str">
        <f>IF(D21="",IF(W9="","",W9),"")</f>
        <v/>
      </c>
      <c r="L21" s="150"/>
      <c r="M21" s="147"/>
      <c r="N21" s="45">
        <f t="shared" si="16"/>
        <v>45437</v>
      </c>
      <c r="O21" s="46" t="str">
        <f t="shared" si="0"/>
        <v>土</v>
      </c>
      <c r="P21" s="283" t="str">
        <f>IF(OR(WEEKDAY(N21)=1,WEEKDAY(N21)=7),"休日",IF(ISNA(VLOOKUP(N21,'(事務用)2024年度休日一覧(土日除く)'!A:B,2,FALSE)),"","休日"))</f>
        <v>休日</v>
      </c>
      <c r="Q21" s="130" t="str">
        <f>IF(P21="",Q9,"")</f>
        <v/>
      </c>
      <c r="R21" s="69" t="s">
        <v>12</v>
      </c>
      <c r="S21" s="84" t="str">
        <f>IF(P21="",IF(S9="","",S9),"")</f>
        <v/>
      </c>
      <c r="T21" s="130" t="str">
        <f>IF(P21="",Q10,"")</f>
        <v/>
      </c>
      <c r="U21" s="72" t="s">
        <v>12</v>
      </c>
      <c r="V21" s="154" t="str">
        <f>IF(P21="",IF(S10="","",S10),"")</f>
        <v/>
      </c>
      <c r="W21" s="217" t="str">
        <f>IF(P21="",IF(W9="","",W9),"")</f>
        <v/>
      </c>
      <c r="X21" s="175"/>
      <c r="Y21" s="119"/>
      <c r="Z21" s="52"/>
      <c r="AA21" s="101"/>
      <c r="AB21" s="101"/>
      <c r="AC21" s="101"/>
      <c r="AD21" s="109" t="s">
        <v>23</v>
      </c>
      <c r="AE21" s="205" t="e">
        <f t="shared" si="1"/>
        <v>#VALUE!</v>
      </c>
      <c r="AF21" s="205" t="e">
        <f t="shared" si="2"/>
        <v>#VALUE!</v>
      </c>
      <c r="AG21" s="230" t="e">
        <f t="shared" si="6"/>
        <v>#VALUE!</v>
      </c>
      <c r="AH21" s="230">
        <f t="shared" si="7"/>
        <v>0</v>
      </c>
      <c r="AI21" s="221" t="str">
        <f t="shared" si="8"/>
        <v/>
      </c>
      <c r="AJ21" s="230" t="str">
        <f t="shared" si="9"/>
        <v/>
      </c>
      <c r="AK21" s="236" t="str">
        <f t="shared" si="17"/>
        <v/>
      </c>
      <c r="AL21" s="101"/>
      <c r="AM21" s="106" t="s">
        <v>38</v>
      </c>
      <c r="AN21" s="208" t="str">
        <f t="shared" si="3"/>
        <v/>
      </c>
      <c r="AO21" s="208" t="str">
        <f t="shared" si="4"/>
        <v/>
      </c>
      <c r="AP21" s="240" t="e">
        <f t="shared" si="10"/>
        <v>#VALUE!</v>
      </c>
      <c r="AQ21" s="240">
        <f t="shared" si="11"/>
        <v>0</v>
      </c>
      <c r="AR21" s="225" t="str">
        <f t="shared" si="12"/>
        <v/>
      </c>
      <c r="AS21" s="242" t="str">
        <f t="shared" si="13"/>
        <v/>
      </c>
      <c r="AT21" s="241" t="str">
        <f t="shared" si="14"/>
        <v/>
      </c>
      <c r="AU21" s="37"/>
      <c r="AV21" s="37"/>
    </row>
    <row r="22" spans="1:48" ht="45" customHeight="1" x14ac:dyDescent="0.15">
      <c r="B22" s="45">
        <f t="shared" si="15"/>
        <v>45421</v>
      </c>
      <c r="C22" s="46" t="str">
        <f t="shared" si="5"/>
        <v>木</v>
      </c>
      <c r="D22" s="283" t="str">
        <f>IF(OR(WEEKDAY(B22)=1,WEEKDAY(B22)=7),"休日",IF(ISNA(VLOOKUP(B22,'(事務用)2024年度休日一覧(土日除く)'!A:B,2,FALSE)),"","休日"))</f>
        <v/>
      </c>
      <c r="E22" s="130">
        <f>IF(D22="",Q9,"")</f>
        <v>0</v>
      </c>
      <c r="F22" s="69" t="s">
        <v>12</v>
      </c>
      <c r="G22" s="83" t="str">
        <f>IF(D22="",IF(S9="","",S9),"")</f>
        <v/>
      </c>
      <c r="H22" s="130">
        <f>IF(D22="",Q10,"")</f>
        <v>0</v>
      </c>
      <c r="I22" s="69" t="s">
        <v>12</v>
      </c>
      <c r="J22" s="80" t="str">
        <f>IF(D22="",IF(S10="","",S10),"")</f>
        <v/>
      </c>
      <c r="K22" s="213" t="str">
        <f>IF(D22="",IF(W9="","",W9),"")</f>
        <v/>
      </c>
      <c r="L22" s="151"/>
      <c r="M22" s="147"/>
      <c r="N22" s="45">
        <f t="shared" si="16"/>
        <v>45438</v>
      </c>
      <c r="O22" s="46" t="str">
        <f t="shared" si="0"/>
        <v>日</v>
      </c>
      <c r="P22" s="283" t="str">
        <f>IF(OR(WEEKDAY(N22)=1,WEEKDAY(N22)=7),"休日",IF(ISNA(VLOOKUP(N22,'(事務用)2024年度休日一覧(土日除く)'!A:B,2,FALSE)),"","休日"))</f>
        <v>休日</v>
      </c>
      <c r="Q22" s="130" t="str">
        <f>IF(P22="",Q9,"")</f>
        <v/>
      </c>
      <c r="R22" s="69" t="s">
        <v>12</v>
      </c>
      <c r="S22" s="84" t="str">
        <f>IF(P22="",IF(S9="","",S9),"")</f>
        <v/>
      </c>
      <c r="T22" s="130" t="str">
        <f>IF(P22="",Q10,"")</f>
        <v/>
      </c>
      <c r="U22" s="72" t="s">
        <v>12</v>
      </c>
      <c r="V22" s="154" t="str">
        <f>IF(P22="",IF(S10="","",S10),"")</f>
        <v/>
      </c>
      <c r="W22" s="217" t="str">
        <f>IF(P22="",IF(W9="","",W9),"")</f>
        <v/>
      </c>
      <c r="X22" s="150"/>
      <c r="Y22" s="119"/>
      <c r="Z22" s="52"/>
      <c r="AA22" s="102"/>
      <c r="AB22" s="102"/>
      <c r="AC22" s="104"/>
      <c r="AD22" s="109" t="s">
        <v>24</v>
      </c>
      <c r="AE22" s="207" t="e">
        <f t="shared" si="1"/>
        <v>#VALUE!</v>
      </c>
      <c r="AF22" s="207" t="e">
        <f t="shared" si="2"/>
        <v>#VALUE!</v>
      </c>
      <c r="AG22" s="232" t="e">
        <f t="shared" si="6"/>
        <v>#VALUE!</v>
      </c>
      <c r="AH22" s="232">
        <f t="shared" si="7"/>
        <v>0</v>
      </c>
      <c r="AI22" s="222" t="str">
        <f t="shared" si="8"/>
        <v/>
      </c>
      <c r="AJ22" s="232" t="str">
        <f t="shared" si="9"/>
        <v/>
      </c>
      <c r="AK22" s="236" t="str">
        <f t="shared" si="17"/>
        <v/>
      </c>
      <c r="AL22" s="37"/>
      <c r="AM22" s="106" t="s">
        <v>39</v>
      </c>
      <c r="AN22" s="208" t="str">
        <f t="shared" si="3"/>
        <v/>
      </c>
      <c r="AO22" s="208" t="str">
        <f t="shared" si="4"/>
        <v/>
      </c>
      <c r="AP22" s="240" t="e">
        <f t="shared" si="10"/>
        <v>#VALUE!</v>
      </c>
      <c r="AQ22" s="240">
        <f t="shared" si="11"/>
        <v>0</v>
      </c>
      <c r="AR22" s="225" t="str">
        <f t="shared" si="12"/>
        <v/>
      </c>
      <c r="AS22" s="242" t="str">
        <f t="shared" si="13"/>
        <v/>
      </c>
      <c r="AT22" s="241" t="str">
        <f t="shared" si="14"/>
        <v/>
      </c>
      <c r="AU22" s="37"/>
      <c r="AV22" s="37"/>
    </row>
    <row r="23" spans="1:48" ht="45" customHeight="1" x14ac:dyDescent="0.15">
      <c r="B23" s="45">
        <f t="shared" si="15"/>
        <v>45422</v>
      </c>
      <c r="C23" s="46" t="str">
        <f t="shared" si="5"/>
        <v>金</v>
      </c>
      <c r="D23" s="283" t="str">
        <f>IF(OR(WEEKDAY(B23)=1,WEEKDAY(B23)=7),"休日",IF(ISNA(VLOOKUP(B23,'(事務用)2024年度休日一覧(土日除く)'!A:B,2,FALSE)),"","休日"))</f>
        <v/>
      </c>
      <c r="E23" s="130">
        <f>IF(D23="",Q9,"")</f>
        <v>0</v>
      </c>
      <c r="F23" s="69" t="s">
        <v>12</v>
      </c>
      <c r="G23" s="78" t="str">
        <f>IF(D23="",IF(S9="","",S9),"")</f>
        <v/>
      </c>
      <c r="H23" s="130">
        <f>IF(D23="",Q10,"")</f>
        <v>0</v>
      </c>
      <c r="I23" s="69" t="s">
        <v>12</v>
      </c>
      <c r="J23" s="77" t="str">
        <f>IF(D23="",IF(S10="","",S10),"")</f>
        <v/>
      </c>
      <c r="K23" s="210" t="str">
        <f>IF(D23="",IF(W9="","",W9),"")</f>
        <v/>
      </c>
      <c r="L23" s="150"/>
      <c r="M23" s="74"/>
      <c r="N23" s="45">
        <f t="shared" si="16"/>
        <v>45439</v>
      </c>
      <c r="O23" s="46" t="str">
        <f t="shared" si="0"/>
        <v>月</v>
      </c>
      <c r="P23" s="283" t="str">
        <f>IF(OR(WEEKDAY(N23)=1,WEEKDAY(N23)=7),"休日",IF(ISNA(VLOOKUP(N23,'(事務用)2024年度休日一覧(土日除く)'!A:B,2,FALSE)),"","休日"))</f>
        <v/>
      </c>
      <c r="Q23" s="130">
        <f>IF(P23="",Q9,"")</f>
        <v>0</v>
      </c>
      <c r="R23" s="69" t="s">
        <v>12</v>
      </c>
      <c r="S23" s="84" t="str">
        <f>IF(P23="",IF(S9="","",S9),"")</f>
        <v/>
      </c>
      <c r="T23" s="130">
        <f>IF(P23="",Q10,"")</f>
        <v>0</v>
      </c>
      <c r="U23" s="69" t="s">
        <v>12</v>
      </c>
      <c r="V23" s="154" t="str">
        <f>IF(P23="",IF(S10="","",S10),"")</f>
        <v/>
      </c>
      <c r="W23" s="217" t="str">
        <f>IF(P23="",IF(W9="","",W9),"")</f>
        <v/>
      </c>
      <c r="X23" s="150"/>
      <c r="Y23" s="256"/>
      <c r="Z23" s="52"/>
      <c r="AA23" s="12"/>
      <c r="AB23" s="12"/>
      <c r="AC23" s="22"/>
      <c r="AD23" s="109" t="s">
        <v>25</v>
      </c>
      <c r="AE23" s="207" t="e">
        <f t="shared" si="1"/>
        <v>#VALUE!</v>
      </c>
      <c r="AF23" s="207" t="e">
        <f t="shared" si="2"/>
        <v>#VALUE!</v>
      </c>
      <c r="AG23" s="232" t="e">
        <f t="shared" si="6"/>
        <v>#VALUE!</v>
      </c>
      <c r="AH23" s="232">
        <f t="shared" si="7"/>
        <v>0</v>
      </c>
      <c r="AI23" s="222" t="str">
        <f t="shared" si="8"/>
        <v/>
      </c>
      <c r="AJ23" s="232" t="str">
        <f t="shared" si="9"/>
        <v/>
      </c>
      <c r="AK23" s="236" t="str">
        <f t="shared" si="17"/>
        <v/>
      </c>
      <c r="AM23" s="106" t="s">
        <v>40</v>
      </c>
      <c r="AN23" s="208" t="e">
        <f t="shared" si="3"/>
        <v>#VALUE!</v>
      </c>
      <c r="AO23" s="208" t="e">
        <f t="shared" si="4"/>
        <v>#VALUE!</v>
      </c>
      <c r="AP23" s="240" t="e">
        <f t="shared" si="10"/>
        <v>#VALUE!</v>
      </c>
      <c r="AQ23" s="240">
        <f t="shared" si="11"/>
        <v>0</v>
      </c>
      <c r="AR23" s="225" t="str">
        <f t="shared" si="12"/>
        <v/>
      </c>
      <c r="AS23" s="242" t="str">
        <f t="shared" si="13"/>
        <v/>
      </c>
      <c r="AT23" s="241" t="str">
        <f t="shared" si="14"/>
        <v/>
      </c>
    </row>
    <row r="24" spans="1:48" ht="45" customHeight="1" x14ac:dyDescent="0.15">
      <c r="B24" s="45">
        <f t="shared" si="15"/>
        <v>45423</v>
      </c>
      <c r="C24" s="46" t="str">
        <f t="shared" si="5"/>
        <v>土</v>
      </c>
      <c r="D24" s="283" t="str">
        <f>IF(OR(WEEKDAY(B24)=1,WEEKDAY(B24)=7),"休日",IF(ISNA(VLOOKUP(B24,'(事務用)2024年度休日一覧(土日除く)'!A:B,2,FALSE)),"","休日"))</f>
        <v>休日</v>
      </c>
      <c r="E24" s="130" t="str">
        <f>IF(D24="",Q9,"")</f>
        <v/>
      </c>
      <c r="F24" s="69" t="s">
        <v>12</v>
      </c>
      <c r="G24" s="83" t="str">
        <f>IF(D24="",IF(S9="","",S9),"")</f>
        <v/>
      </c>
      <c r="H24" s="134" t="str">
        <f>IF(D24="",Q10,"")</f>
        <v/>
      </c>
      <c r="I24" s="69" t="s">
        <v>12</v>
      </c>
      <c r="J24" s="77" t="str">
        <f>IF(D24="",IF(S10="","",S10),"")</f>
        <v/>
      </c>
      <c r="K24" s="46" t="str">
        <f>IF(D24="",IF(W9="","",W9),"")</f>
        <v/>
      </c>
      <c r="L24" s="151"/>
      <c r="M24" s="147"/>
      <c r="N24" s="45">
        <f t="shared" si="16"/>
        <v>45440</v>
      </c>
      <c r="O24" s="46" t="str">
        <f t="shared" si="0"/>
        <v>火</v>
      </c>
      <c r="P24" s="283" t="str">
        <f>IF(OR(WEEKDAY(N24)=1,WEEKDAY(N24)=7),"休日",IF(ISNA(VLOOKUP(N24,'(事務用)2024年度休日一覧(土日除く)'!A:B,2,FALSE)),"","休日"))</f>
        <v/>
      </c>
      <c r="Q24" s="130">
        <f>IF(P24="",Q9,"")</f>
        <v>0</v>
      </c>
      <c r="R24" s="69" t="s">
        <v>12</v>
      </c>
      <c r="S24" s="84" t="str">
        <f>IF(P24="",IF(S9="","",S9),"")</f>
        <v/>
      </c>
      <c r="T24" s="130">
        <f>IF(P24="",Q10,"")</f>
        <v>0</v>
      </c>
      <c r="U24" s="72" t="s">
        <v>12</v>
      </c>
      <c r="V24" s="154" t="str">
        <f>IF(P24="",IF(S10="","",S10),"")</f>
        <v/>
      </c>
      <c r="W24" s="217" t="str">
        <f>IF(P24="",IF(W9="","",W9),"")</f>
        <v/>
      </c>
      <c r="X24" s="150"/>
      <c r="Y24" s="256"/>
      <c r="Z24" s="52"/>
      <c r="AA24" s="59"/>
      <c r="AB24" s="12"/>
      <c r="AC24" s="22"/>
      <c r="AD24" s="109" t="s">
        <v>26</v>
      </c>
      <c r="AE24" s="207" t="str">
        <f t="shared" si="1"/>
        <v/>
      </c>
      <c r="AF24" s="207" t="str">
        <f t="shared" si="2"/>
        <v/>
      </c>
      <c r="AG24" s="232" t="e">
        <f t="shared" si="6"/>
        <v>#VALUE!</v>
      </c>
      <c r="AH24" s="232">
        <f t="shared" si="7"/>
        <v>0</v>
      </c>
      <c r="AI24" s="222" t="str">
        <f t="shared" si="8"/>
        <v/>
      </c>
      <c r="AJ24" s="232" t="str">
        <f t="shared" si="9"/>
        <v/>
      </c>
      <c r="AK24" s="236" t="str">
        <f t="shared" si="17"/>
        <v/>
      </c>
      <c r="AM24" s="106" t="s">
        <v>41</v>
      </c>
      <c r="AN24" s="208" t="e">
        <f t="shared" si="3"/>
        <v>#VALUE!</v>
      </c>
      <c r="AO24" s="208" t="e">
        <f t="shared" si="4"/>
        <v>#VALUE!</v>
      </c>
      <c r="AP24" s="240" t="e">
        <f t="shared" si="10"/>
        <v>#VALUE!</v>
      </c>
      <c r="AQ24" s="240">
        <f t="shared" si="11"/>
        <v>0</v>
      </c>
      <c r="AR24" s="225" t="str">
        <f t="shared" si="12"/>
        <v/>
      </c>
      <c r="AS24" s="242" t="str">
        <f t="shared" si="13"/>
        <v/>
      </c>
      <c r="AT24" s="241" t="str">
        <f t="shared" si="14"/>
        <v/>
      </c>
    </row>
    <row r="25" spans="1:48" ht="45" customHeight="1" x14ac:dyDescent="0.15">
      <c r="B25" s="45">
        <f t="shared" si="15"/>
        <v>45424</v>
      </c>
      <c r="C25" s="46" t="str">
        <f t="shared" si="5"/>
        <v>日</v>
      </c>
      <c r="D25" s="283" t="str">
        <f>IF(OR(WEEKDAY(B25)=1,WEEKDAY(B25)=7),"休日",IF(ISNA(VLOOKUP(B25,'(事務用)2024年度休日一覧(土日除く)'!A:B,2,FALSE)),"","休日"))</f>
        <v>休日</v>
      </c>
      <c r="E25" s="130" t="str">
        <f>IF(D25="",Q9,"")</f>
        <v/>
      </c>
      <c r="F25" s="69" t="s">
        <v>12</v>
      </c>
      <c r="G25" s="77" t="str">
        <f>IF(D25="",IF(S9="","",S9),"")</f>
        <v/>
      </c>
      <c r="H25" s="135" t="str">
        <f>IF(D25="",Q10,"")</f>
        <v/>
      </c>
      <c r="I25" s="72" t="s">
        <v>12</v>
      </c>
      <c r="J25" s="78" t="str">
        <f>IF(D25="",IF(S10="","",S10),"")</f>
        <v/>
      </c>
      <c r="K25" s="212" t="str">
        <f>IF(D25="",IF(W9="","",W9),"")</f>
        <v/>
      </c>
      <c r="L25" s="150"/>
      <c r="M25" s="74"/>
      <c r="N25" s="45">
        <f t="shared" si="16"/>
        <v>45441</v>
      </c>
      <c r="O25" s="46" t="str">
        <f t="shared" si="0"/>
        <v>水</v>
      </c>
      <c r="P25" s="283" t="str">
        <f>IF(OR(WEEKDAY(N25)=1,WEEKDAY(N25)=7),"休日",IF(ISNA(VLOOKUP(N25,'(事務用)2024年度休日一覧(土日除く)'!A:B,2,FALSE)),"","休日"))</f>
        <v/>
      </c>
      <c r="Q25" s="130">
        <f>IF(P25="",Q9,"")</f>
        <v>0</v>
      </c>
      <c r="R25" s="69" t="s">
        <v>12</v>
      </c>
      <c r="S25" s="84" t="str">
        <f>IF(P25="",IF(S9="","",S9),"")</f>
        <v/>
      </c>
      <c r="T25" s="130">
        <f>IF(P25="",Q10,"")</f>
        <v>0</v>
      </c>
      <c r="U25" s="72" t="s">
        <v>12</v>
      </c>
      <c r="V25" s="154" t="str">
        <f>IF(P25="",IF(S10="","",S10),"")</f>
        <v/>
      </c>
      <c r="W25" s="217" t="str">
        <f>IF(P25="",IF(W9="","",W9),"")</f>
        <v/>
      </c>
      <c r="X25" s="150"/>
      <c r="Y25" s="256"/>
      <c r="Z25" s="52"/>
      <c r="AA25" s="12"/>
      <c r="AB25" s="12"/>
      <c r="AC25" s="22"/>
      <c r="AD25" s="109" t="s">
        <v>27</v>
      </c>
      <c r="AE25" s="207" t="str">
        <f t="shared" si="1"/>
        <v/>
      </c>
      <c r="AF25" s="207" t="str">
        <f t="shared" si="2"/>
        <v/>
      </c>
      <c r="AG25" s="232" t="e">
        <f t="shared" si="6"/>
        <v>#VALUE!</v>
      </c>
      <c r="AH25" s="232">
        <f t="shared" si="7"/>
        <v>0</v>
      </c>
      <c r="AI25" s="222" t="str">
        <f t="shared" si="8"/>
        <v/>
      </c>
      <c r="AJ25" s="232" t="str">
        <f t="shared" si="9"/>
        <v/>
      </c>
      <c r="AK25" s="236" t="str">
        <f t="shared" si="17"/>
        <v/>
      </c>
      <c r="AM25" s="106" t="s">
        <v>42</v>
      </c>
      <c r="AN25" s="208" t="e">
        <f t="shared" si="3"/>
        <v>#VALUE!</v>
      </c>
      <c r="AO25" s="208" t="e">
        <f t="shared" si="4"/>
        <v>#VALUE!</v>
      </c>
      <c r="AP25" s="240" t="e">
        <f t="shared" si="10"/>
        <v>#VALUE!</v>
      </c>
      <c r="AQ25" s="240">
        <f t="shared" si="11"/>
        <v>0</v>
      </c>
      <c r="AR25" s="225" t="str">
        <f t="shared" si="12"/>
        <v/>
      </c>
      <c r="AS25" s="242" t="str">
        <f t="shared" si="13"/>
        <v/>
      </c>
      <c r="AT25" s="241" t="str">
        <f t="shared" si="14"/>
        <v/>
      </c>
    </row>
    <row r="26" spans="1:48" ht="45" customHeight="1" x14ac:dyDescent="0.15">
      <c r="B26" s="45">
        <f t="shared" si="15"/>
        <v>45425</v>
      </c>
      <c r="C26" s="46" t="str">
        <f t="shared" si="5"/>
        <v>月</v>
      </c>
      <c r="D26" s="283" t="str">
        <f>IF(OR(WEEKDAY(B26)=1,WEEKDAY(B26)=7),"休日",IF(ISNA(VLOOKUP(B26,'(事務用)2024年度休日一覧(土日除く)'!A:B,2,FALSE)),"","休日"))</f>
        <v/>
      </c>
      <c r="E26" s="130">
        <f>IF(D26="",Q9,"")</f>
        <v>0</v>
      </c>
      <c r="F26" s="69" t="s">
        <v>12</v>
      </c>
      <c r="G26" s="77" t="str">
        <f>IF(D26="",IF(S9="","",S9),"")</f>
        <v/>
      </c>
      <c r="H26" s="130">
        <f>IF(D26="",Q10,"")</f>
        <v>0</v>
      </c>
      <c r="I26" s="72" t="s">
        <v>12</v>
      </c>
      <c r="J26" s="77" t="str">
        <f>IF(D26="",IF(S10="","",S10),"")</f>
        <v/>
      </c>
      <c r="K26" s="210" t="str">
        <f>IF(D26="",IF(W9="","",W9),"")</f>
        <v/>
      </c>
      <c r="L26" s="150"/>
      <c r="M26" s="146"/>
      <c r="N26" s="47">
        <f t="shared" si="16"/>
        <v>45442</v>
      </c>
      <c r="O26" s="48" t="str">
        <f t="shared" si="0"/>
        <v>木</v>
      </c>
      <c r="P26" s="284" t="str">
        <f>IF(OR(WEEKDAY(N26)=1,WEEKDAY(N26)=7),"休日",IF(ISNA(VLOOKUP(N26,'(事務用)2024年度休日一覧(土日除く)'!A:B,2,FALSE)),"","休日"))</f>
        <v/>
      </c>
      <c r="Q26" s="135">
        <f>IF(P26="",Q9,"")</f>
        <v>0</v>
      </c>
      <c r="R26" s="69" t="s">
        <v>12</v>
      </c>
      <c r="S26" s="251" t="str">
        <f>IF(P26="",IF(S9="","",S9),"")</f>
        <v/>
      </c>
      <c r="T26" s="135">
        <f>IF(P26="",Q10,"")</f>
        <v>0</v>
      </c>
      <c r="U26" s="73" t="s">
        <v>12</v>
      </c>
      <c r="V26" s="80" t="str">
        <f>IF(P26="",IF(S10="","",S10),"")</f>
        <v/>
      </c>
      <c r="W26" s="46" t="str">
        <f>IF(P26="",IF(W9="","",W9),"")</f>
        <v/>
      </c>
      <c r="X26" s="150"/>
      <c r="Y26" s="119"/>
      <c r="Z26" s="52"/>
      <c r="AA26" s="12"/>
      <c r="AB26" s="12"/>
      <c r="AC26" s="22"/>
      <c r="AD26" s="109" t="s">
        <v>28</v>
      </c>
      <c r="AE26" s="207" t="e">
        <f t="shared" si="1"/>
        <v>#VALUE!</v>
      </c>
      <c r="AF26" s="207" t="e">
        <f t="shared" si="2"/>
        <v>#VALUE!</v>
      </c>
      <c r="AG26" s="232" t="e">
        <f t="shared" si="6"/>
        <v>#VALUE!</v>
      </c>
      <c r="AH26" s="232">
        <f t="shared" si="7"/>
        <v>0</v>
      </c>
      <c r="AI26" s="222" t="str">
        <f t="shared" si="8"/>
        <v/>
      </c>
      <c r="AJ26" s="232" t="str">
        <f t="shared" si="9"/>
        <v/>
      </c>
      <c r="AK26" s="236" t="str">
        <f t="shared" si="17"/>
        <v/>
      </c>
      <c r="AM26" s="106" t="s">
        <v>43</v>
      </c>
      <c r="AN26" s="208" t="e">
        <f t="shared" si="3"/>
        <v>#VALUE!</v>
      </c>
      <c r="AO26" s="208" t="e">
        <f t="shared" si="4"/>
        <v>#VALUE!</v>
      </c>
      <c r="AP26" s="240" t="e">
        <f t="shared" si="10"/>
        <v>#VALUE!</v>
      </c>
      <c r="AQ26" s="240">
        <f t="shared" si="11"/>
        <v>0</v>
      </c>
      <c r="AR26" s="225" t="str">
        <f t="shared" si="12"/>
        <v/>
      </c>
      <c r="AS26" s="242" t="str">
        <f t="shared" si="13"/>
        <v/>
      </c>
      <c r="AT26" s="241" t="str">
        <f t="shared" si="14"/>
        <v/>
      </c>
    </row>
    <row r="27" spans="1:48" ht="45" customHeight="1" thickBot="1" x14ac:dyDescent="0.2">
      <c r="B27" s="45">
        <f t="shared" si="15"/>
        <v>45426</v>
      </c>
      <c r="C27" s="46" t="str">
        <f t="shared" si="5"/>
        <v>火</v>
      </c>
      <c r="D27" s="283" t="str">
        <f>IF(OR(WEEKDAY(B27)=1,WEEKDAY(B27)=7),"休日",IF(ISNA(VLOOKUP(B27,'(事務用)2024年度休日一覧(土日除く)'!A:B,2,FALSE)),"","休日"))</f>
        <v/>
      </c>
      <c r="E27" s="130">
        <f>IF(D27="",Q9,"")</f>
        <v>0</v>
      </c>
      <c r="F27" s="69" t="s">
        <v>12</v>
      </c>
      <c r="G27" s="78" t="str">
        <f>IF(D27="",IF(S9="","",S9),"")</f>
        <v/>
      </c>
      <c r="H27" s="130">
        <f>IF(D27="",Q10,"")</f>
        <v>0</v>
      </c>
      <c r="I27" s="69" t="s">
        <v>12</v>
      </c>
      <c r="J27" s="78" t="str">
        <f>IF(D27="",IF(S10="","",S10),"")</f>
        <v/>
      </c>
      <c r="K27" s="212" t="str">
        <f>IF(D27="",IF(W9="","",W9),"")</f>
        <v/>
      </c>
      <c r="L27" s="150"/>
      <c r="M27" s="118"/>
      <c r="N27" s="47">
        <f t="shared" si="16"/>
        <v>45443</v>
      </c>
      <c r="O27" s="48" t="str">
        <f t="shared" si="0"/>
        <v>金</v>
      </c>
      <c r="P27" s="284" t="str">
        <f>IF(OR(WEEKDAY(N27)=1,WEEKDAY(N27)=7),"休日",IF(ISNA(VLOOKUP(N27,'(事務用)2024年度休日一覧(土日除く)'!A:B,2,FALSE)),"","休日"))</f>
        <v/>
      </c>
      <c r="Q27" s="135">
        <f>IF(P27="",Q9,"")</f>
        <v>0</v>
      </c>
      <c r="R27" s="69" t="s">
        <v>12</v>
      </c>
      <c r="S27" s="251" t="str">
        <f>IF(P27="",IF(S9="","",S9),"")</f>
        <v/>
      </c>
      <c r="T27" s="135">
        <f>IF(P27="",Q10,"")</f>
        <v>0</v>
      </c>
      <c r="U27" s="71" t="s">
        <v>12</v>
      </c>
      <c r="V27" s="87" t="str">
        <f>IF(P27="",IF(S10="","",S10),"")</f>
        <v/>
      </c>
      <c r="W27" s="46" t="str">
        <f>IF(P27="",IF(W9="","",W9),"")</f>
        <v/>
      </c>
      <c r="X27" s="150"/>
      <c r="Y27" s="119"/>
      <c r="Z27" s="52"/>
      <c r="AA27" s="23"/>
      <c r="AB27" s="286"/>
      <c r="AC27" s="18"/>
      <c r="AD27" s="109" t="s">
        <v>29</v>
      </c>
      <c r="AE27" s="205" t="e">
        <f t="shared" si="1"/>
        <v>#VALUE!</v>
      </c>
      <c r="AF27" s="205" t="e">
        <f t="shared" si="2"/>
        <v>#VALUE!</v>
      </c>
      <c r="AG27" s="230" t="e">
        <f t="shared" si="6"/>
        <v>#VALUE!</v>
      </c>
      <c r="AH27" s="230">
        <f t="shared" si="7"/>
        <v>0</v>
      </c>
      <c r="AI27" s="221" t="str">
        <f t="shared" si="8"/>
        <v/>
      </c>
      <c r="AJ27" s="230" t="str">
        <f t="shared" si="9"/>
        <v/>
      </c>
      <c r="AK27" s="236" t="str">
        <f t="shared" si="17"/>
        <v/>
      </c>
      <c r="AM27" s="106" t="s">
        <v>85</v>
      </c>
      <c r="AN27" s="209" t="e">
        <f t="shared" si="3"/>
        <v>#VALUE!</v>
      </c>
      <c r="AO27" s="208" t="e">
        <f t="shared" si="4"/>
        <v>#VALUE!</v>
      </c>
      <c r="AP27" s="240" t="e">
        <f t="shared" si="10"/>
        <v>#VALUE!</v>
      </c>
      <c r="AQ27" s="240">
        <f t="shared" si="11"/>
        <v>0</v>
      </c>
      <c r="AR27" s="225" t="str">
        <f t="shared" si="12"/>
        <v/>
      </c>
      <c r="AS27" s="242" t="str">
        <f t="shared" si="13"/>
        <v/>
      </c>
      <c r="AT27" s="243" t="str">
        <f t="shared" si="14"/>
        <v/>
      </c>
    </row>
    <row r="28" spans="1:48" ht="45" customHeight="1" x14ac:dyDescent="0.15">
      <c r="B28" s="45">
        <f t="shared" si="15"/>
        <v>45427</v>
      </c>
      <c r="C28" s="46" t="str">
        <f t="shared" si="5"/>
        <v>水</v>
      </c>
      <c r="D28" s="283" t="str">
        <f>IF(OR(WEEKDAY(B28)=1,WEEKDAY(B28)=7),"休日",IF(ISNA(VLOOKUP(B28,'(事務用)2024年度休日一覧(土日除く)'!A:B,2,FALSE)),"","休日"))</f>
        <v/>
      </c>
      <c r="E28" s="130">
        <f>IF(D28="",Q9,"")</f>
        <v>0</v>
      </c>
      <c r="F28" s="69" t="s">
        <v>12</v>
      </c>
      <c r="G28" s="78" t="str">
        <f>IF(D28="",IF(S9="","",S9),"")</f>
        <v/>
      </c>
      <c r="H28" s="130">
        <f>IF(D28="",Q10,"")</f>
        <v>0</v>
      </c>
      <c r="I28" s="72" t="s">
        <v>12</v>
      </c>
      <c r="J28" s="80" t="str">
        <f>IF(D28="",IF(S10="","",S10),"")</f>
        <v/>
      </c>
      <c r="K28" s="213" t="str">
        <f>IF(D28="",IF(W9="","",W9),"")</f>
        <v/>
      </c>
      <c r="L28" s="151"/>
      <c r="M28" s="74"/>
      <c r="N28" s="361"/>
      <c r="O28" s="362" t="s">
        <v>74</v>
      </c>
      <c r="P28" s="362"/>
      <c r="Q28" s="362"/>
      <c r="R28" s="362"/>
      <c r="S28" s="362"/>
      <c r="T28" s="362"/>
      <c r="U28" s="362"/>
      <c r="V28" s="362"/>
      <c r="W28" s="362"/>
      <c r="X28" s="362"/>
      <c r="Y28" s="362"/>
      <c r="Z28" s="52"/>
      <c r="AA28" s="23"/>
      <c r="AB28" s="286"/>
      <c r="AC28" s="18"/>
      <c r="AD28" s="109" t="s">
        <v>30</v>
      </c>
      <c r="AE28" s="205" t="e">
        <f t="shared" si="1"/>
        <v>#VALUE!</v>
      </c>
      <c r="AF28" s="205" t="e">
        <f t="shared" si="2"/>
        <v>#VALUE!</v>
      </c>
      <c r="AG28" s="230" t="e">
        <f t="shared" si="6"/>
        <v>#VALUE!</v>
      </c>
      <c r="AH28" s="230">
        <f t="shared" si="7"/>
        <v>0</v>
      </c>
      <c r="AI28" s="221" t="str">
        <f t="shared" si="8"/>
        <v/>
      </c>
      <c r="AJ28" s="230" t="str">
        <f t="shared" si="9"/>
        <v/>
      </c>
      <c r="AK28" s="236" t="str">
        <f t="shared" si="17"/>
        <v/>
      </c>
      <c r="AM28" s="363"/>
      <c r="AN28" s="364"/>
      <c r="AO28" s="159"/>
      <c r="AP28" s="160"/>
      <c r="AQ28" s="160"/>
      <c r="AR28" s="156"/>
    </row>
    <row r="29" spans="1:48" ht="45" customHeight="1" x14ac:dyDescent="0.15">
      <c r="B29" s="47">
        <f t="shared" si="15"/>
        <v>45428</v>
      </c>
      <c r="C29" s="48" t="str">
        <f t="shared" si="5"/>
        <v>木</v>
      </c>
      <c r="D29" s="284" t="str">
        <f>IF(OR(WEEKDAY(B29)=1,WEEKDAY(B29)=7),"休日",IF(ISNA(VLOOKUP(B29,'(事務用)2024年度休日一覧(土日除く)'!A:B,2,FALSE)),"","休日"))</f>
        <v/>
      </c>
      <c r="E29" s="130">
        <f>IF(D29="",Q9,"")</f>
        <v>0</v>
      </c>
      <c r="F29" s="70" t="s">
        <v>12</v>
      </c>
      <c r="G29" s="78" t="str">
        <f>IF(D29="",IF(S9="","",S9),"")</f>
        <v/>
      </c>
      <c r="H29" s="130">
        <f>IF(D29="",Q10,"")</f>
        <v>0</v>
      </c>
      <c r="I29" s="73" t="s">
        <v>12</v>
      </c>
      <c r="J29" s="77" t="str">
        <f>IF(D29="",IF(S10="","",S10),"")</f>
        <v/>
      </c>
      <c r="K29" s="210" t="str">
        <f>IF(D29="",IF(W9="","",W9),"")</f>
        <v/>
      </c>
      <c r="L29" s="150"/>
      <c r="M29" s="118"/>
      <c r="N29" s="301"/>
      <c r="O29" s="302"/>
      <c r="P29" s="302"/>
      <c r="Q29" s="302"/>
      <c r="R29" s="302"/>
      <c r="S29" s="302"/>
      <c r="T29" s="302"/>
      <c r="U29" s="302"/>
      <c r="V29" s="302"/>
      <c r="W29" s="302"/>
      <c r="X29" s="302"/>
      <c r="Y29" s="302"/>
      <c r="Z29" s="287"/>
      <c r="AA29" s="19"/>
      <c r="AB29" s="23"/>
      <c r="AC29" s="286"/>
      <c r="AD29" s="109" t="s">
        <v>58</v>
      </c>
      <c r="AE29" s="205" t="e">
        <f t="shared" si="1"/>
        <v>#VALUE!</v>
      </c>
      <c r="AF29" s="205" t="e">
        <f t="shared" si="2"/>
        <v>#VALUE!</v>
      </c>
      <c r="AG29" s="233" t="e">
        <f t="shared" si="6"/>
        <v>#VALUE!</v>
      </c>
      <c r="AH29" s="233">
        <f t="shared" si="7"/>
        <v>0</v>
      </c>
      <c r="AI29" s="221" t="str">
        <f t="shared" si="8"/>
        <v/>
      </c>
      <c r="AJ29" s="230" t="str">
        <f t="shared" si="9"/>
        <v/>
      </c>
      <c r="AK29" s="236" t="str">
        <f t="shared" si="17"/>
        <v/>
      </c>
      <c r="AL29" s="176"/>
    </row>
    <row r="30" spans="1:48" ht="45" customHeight="1" thickBot="1" x14ac:dyDescent="0.2">
      <c r="A30" s="179"/>
      <c r="B30" s="178">
        <f t="shared" si="15"/>
        <v>45429</v>
      </c>
      <c r="C30" s="49" t="str">
        <f t="shared" si="5"/>
        <v>金</v>
      </c>
      <c r="D30" s="290" t="str">
        <f>IF(OR(WEEKDAY(B30)=1,WEEKDAY(B30)=7),"休日",IF(ISNA(VLOOKUP(B30,'(事務用)2024年度休日一覧(土日除く)'!A:B,2,FALSE)),"","休日"))</f>
        <v/>
      </c>
      <c r="E30" s="132">
        <f>IF(D30="",Q9,"")</f>
        <v>0</v>
      </c>
      <c r="F30" s="71" t="s">
        <v>12</v>
      </c>
      <c r="G30" s="83" t="str">
        <f>IF(D30="",IF(S9="","",S9),"")</f>
        <v/>
      </c>
      <c r="H30" s="138">
        <f>IF(D30="",Q10,"")</f>
        <v>0</v>
      </c>
      <c r="I30" s="71" t="s">
        <v>12</v>
      </c>
      <c r="J30" s="82" t="str">
        <f>IF(D30="",IF(S10="","",S10),"")</f>
        <v/>
      </c>
      <c r="K30" s="49" t="str">
        <f>IF(D30="",IF(W9="","",W9),"")</f>
        <v/>
      </c>
      <c r="L30" s="152"/>
      <c r="M30" s="74"/>
      <c r="N30" s="43"/>
      <c r="O30" s="294" t="s">
        <v>77</v>
      </c>
      <c r="P30" s="337"/>
      <c r="Q30" s="337"/>
      <c r="R30" s="295"/>
      <c r="S30" s="42">
        <f>COUNT(B14:B30,N14:N27)</f>
        <v>31</v>
      </c>
      <c r="T30" s="326" t="s">
        <v>78</v>
      </c>
      <c r="U30" s="328"/>
      <c r="V30" s="328"/>
      <c r="W30" s="328"/>
      <c r="X30" s="365">
        <f>SUM(AK14:AK30,AT14:AT27)</f>
        <v>0</v>
      </c>
      <c r="Y30" s="366"/>
      <c r="Z30" s="54"/>
      <c r="AA30" s="3"/>
      <c r="AB30" s="289"/>
      <c r="AC30" s="20"/>
      <c r="AD30" s="109" t="s">
        <v>59</v>
      </c>
      <c r="AE30" s="208" t="e">
        <f t="shared" si="1"/>
        <v>#VALUE!</v>
      </c>
      <c r="AF30" s="208" t="e">
        <f t="shared" si="2"/>
        <v>#VALUE!</v>
      </c>
      <c r="AG30" s="234" t="e">
        <f t="shared" si="6"/>
        <v>#VALUE!</v>
      </c>
      <c r="AH30" s="234">
        <f t="shared" si="7"/>
        <v>0</v>
      </c>
      <c r="AI30" s="222" t="str">
        <f t="shared" si="8"/>
        <v/>
      </c>
      <c r="AJ30" s="232" t="str">
        <f t="shared" si="9"/>
        <v/>
      </c>
      <c r="AK30" s="237" t="str">
        <f t="shared" si="17"/>
        <v/>
      </c>
      <c r="AL30" s="177"/>
      <c r="AM30" s="367"/>
      <c r="AN30" s="367"/>
    </row>
    <row r="31" spans="1:48" ht="45" customHeight="1" x14ac:dyDescent="0.15">
      <c r="B31" s="7"/>
      <c r="C31" s="7"/>
      <c r="D31" s="7"/>
      <c r="E31" s="90"/>
      <c r="F31" s="90"/>
      <c r="G31" s="90"/>
      <c r="H31" s="90"/>
      <c r="I31" s="7"/>
      <c r="J31" s="90"/>
      <c r="K31" s="90"/>
      <c r="L31" s="90"/>
      <c r="M31" s="90"/>
      <c r="N31" s="7"/>
      <c r="O31" s="7"/>
      <c r="P31" s="44"/>
      <c r="Q31" s="44"/>
      <c r="R31" s="44"/>
      <c r="S31" s="7"/>
      <c r="T31" s="326" t="s">
        <v>79</v>
      </c>
      <c r="U31" s="328"/>
      <c r="V31" s="328"/>
      <c r="W31" s="328"/>
      <c r="X31" s="368" t="str">
        <f>IF(X30-(S30/7)*38.75&lt;0,"0.00",X30-(S30/7)*38.75)</f>
        <v>0.00</v>
      </c>
      <c r="Y31" s="369"/>
      <c r="Z31" s="55"/>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4"/>
      <c r="Q32" s="44"/>
      <c r="R32" s="44"/>
      <c r="S32" s="7"/>
      <c r="T32" s="128"/>
      <c r="U32" s="128"/>
      <c r="V32" s="128"/>
      <c r="W32" s="128"/>
      <c r="X32" s="128"/>
      <c r="Y32" s="7"/>
      <c r="Z32" s="55"/>
      <c r="AA32" s="7"/>
      <c r="AB32" s="7"/>
      <c r="AC32" s="7"/>
      <c r="AD32" s="7"/>
      <c r="AE32" s="7"/>
      <c r="AF32" s="7"/>
      <c r="AG32" s="7"/>
      <c r="AH32" s="7"/>
      <c r="AI32" s="7"/>
      <c r="AJ32" s="7"/>
      <c r="AK32" s="7"/>
      <c r="AL32" s="7"/>
      <c r="AM32" s="3"/>
    </row>
    <row r="33" spans="2:39" s="30" customFormat="1" ht="33.75" customHeight="1" x14ac:dyDescent="0.15">
      <c r="B33" s="162"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74.25" customHeight="1" x14ac:dyDescent="0.15">
      <c r="B34" s="338" t="s">
        <v>55</v>
      </c>
      <c r="C34" s="338"/>
      <c r="D34" s="338"/>
      <c r="E34" s="338"/>
      <c r="F34" s="338"/>
      <c r="G34" s="338"/>
      <c r="H34" s="338"/>
      <c r="I34" s="338"/>
      <c r="J34" s="338"/>
      <c r="K34" s="338"/>
      <c r="L34" s="338"/>
      <c r="M34" s="338"/>
      <c r="N34" s="338"/>
      <c r="O34" s="338"/>
      <c r="P34" s="338"/>
      <c r="Q34" s="338"/>
      <c r="R34" s="338"/>
      <c r="S34" s="338"/>
      <c r="T34" s="338"/>
      <c r="U34" s="338"/>
      <c r="V34" s="338"/>
      <c r="W34" s="338"/>
      <c r="X34" s="338"/>
      <c r="Y34" s="338"/>
      <c r="Z34" s="3"/>
      <c r="AA34" s="26"/>
      <c r="AB34" s="3"/>
      <c r="AC34" s="7"/>
      <c r="AD34" s="7"/>
      <c r="AE34" s="7"/>
      <c r="AF34" s="7"/>
      <c r="AG34" s="7"/>
      <c r="AH34" s="7"/>
      <c r="AI34" s="7"/>
      <c r="AJ34" s="7"/>
      <c r="AK34" s="7"/>
      <c r="AL34" s="7"/>
      <c r="AM34" s="3"/>
    </row>
    <row r="35" spans="2:39" ht="12" customHeight="1" thickBot="1" x14ac:dyDescent="0.2">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x14ac:dyDescent="0.2">
      <c r="B36" s="303" t="s">
        <v>44</v>
      </c>
      <c r="C36" s="304"/>
      <c r="D36" s="304"/>
      <c r="E36" s="304"/>
      <c r="F36" s="304"/>
      <c r="G36" s="304"/>
      <c r="H36" s="304"/>
      <c r="I36" s="304"/>
      <c r="J36" s="304"/>
      <c r="K36" s="304"/>
      <c r="L36" s="304"/>
      <c r="M36" s="305"/>
      <c r="N36" s="303" t="s">
        <v>52</v>
      </c>
      <c r="O36" s="304"/>
      <c r="P36" s="304"/>
      <c r="Q36" s="304"/>
      <c r="R36" s="304"/>
      <c r="S36" s="304"/>
      <c r="T36" s="304"/>
      <c r="U36" s="304"/>
      <c r="V36" s="304"/>
      <c r="W36" s="304"/>
      <c r="X36" s="304"/>
      <c r="Y36" s="305"/>
      <c r="Z36" s="7"/>
      <c r="AA36" s="26"/>
      <c r="AB36" s="3"/>
      <c r="AC36" s="7"/>
      <c r="AD36" s="7"/>
      <c r="AE36" s="7"/>
      <c r="AF36" s="7"/>
      <c r="AG36" s="7"/>
      <c r="AH36" s="7"/>
      <c r="AI36" s="7"/>
      <c r="AJ36" s="7"/>
      <c r="AK36" s="7"/>
      <c r="AL36" s="7"/>
      <c r="AM36" s="3"/>
    </row>
    <row r="37" spans="2:39" ht="20.25" customHeight="1" x14ac:dyDescent="0.15">
      <c r="B37" s="113" t="s">
        <v>9</v>
      </c>
      <c r="C37" s="306" t="s">
        <v>10</v>
      </c>
      <c r="D37" s="307"/>
      <c r="E37" s="306" t="s">
        <v>2</v>
      </c>
      <c r="F37" s="308"/>
      <c r="G37" s="308"/>
      <c r="H37" s="306" t="s">
        <v>3</v>
      </c>
      <c r="I37" s="308"/>
      <c r="J37" s="307"/>
      <c r="K37" s="306" t="s">
        <v>8</v>
      </c>
      <c r="L37" s="308"/>
      <c r="M37" s="336"/>
      <c r="N37" s="113" t="s">
        <v>9</v>
      </c>
      <c r="O37" s="308" t="s">
        <v>10</v>
      </c>
      <c r="P37" s="307"/>
      <c r="Q37" s="306" t="s">
        <v>2</v>
      </c>
      <c r="R37" s="308"/>
      <c r="S37" s="307"/>
      <c r="T37" s="306" t="s">
        <v>3</v>
      </c>
      <c r="U37" s="308"/>
      <c r="V37" s="307"/>
      <c r="W37" s="306" t="s">
        <v>8</v>
      </c>
      <c r="X37" s="308"/>
      <c r="Y37" s="336"/>
    </row>
    <row r="38" spans="2:39" ht="39.950000000000003" customHeight="1" x14ac:dyDescent="0.15">
      <c r="B38" s="120"/>
      <c r="C38" s="294"/>
      <c r="D38" s="295"/>
      <c r="E38" s="140"/>
      <c r="F38" s="114" t="s">
        <v>13</v>
      </c>
      <c r="G38" s="116"/>
      <c r="H38" s="140"/>
      <c r="I38" s="114" t="s">
        <v>13</v>
      </c>
      <c r="J38" s="117"/>
      <c r="K38" s="296"/>
      <c r="L38" s="297"/>
      <c r="M38" s="298"/>
      <c r="N38" s="120"/>
      <c r="O38" s="294"/>
      <c r="P38" s="295"/>
      <c r="Q38" s="140"/>
      <c r="R38" s="114" t="s">
        <v>13</v>
      </c>
      <c r="S38" s="116"/>
      <c r="T38" s="140"/>
      <c r="U38" s="114" t="s">
        <v>13</v>
      </c>
      <c r="V38" s="117"/>
      <c r="W38" s="296"/>
      <c r="X38" s="297"/>
      <c r="Y38" s="298"/>
    </row>
    <row r="39" spans="2:39" ht="39.950000000000003" customHeight="1" x14ac:dyDescent="0.15">
      <c r="B39" s="120"/>
      <c r="C39" s="294"/>
      <c r="D39" s="295"/>
      <c r="E39" s="140"/>
      <c r="F39" s="114" t="s">
        <v>13</v>
      </c>
      <c r="G39" s="116"/>
      <c r="H39" s="140"/>
      <c r="I39" s="114" t="s">
        <v>13</v>
      </c>
      <c r="J39" s="117"/>
      <c r="K39" s="296"/>
      <c r="L39" s="297"/>
      <c r="M39" s="298"/>
      <c r="N39" s="120"/>
      <c r="O39" s="294"/>
      <c r="P39" s="295"/>
      <c r="Q39" s="140"/>
      <c r="R39" s="114" t="s">
        <v>13</v>
      </c>
      <c r="S39" s="116"/>
      <c r="T39" s="140"/>
      <c r="U39" s="114" t="s">
        <v>13</v>
      </c>
      <c r="V39" s="117"/>
      <c r="W39" s="296"/>
      <c r="X39" s="297"/>
      <c r="Y39" s="298"/>
    </row>
    <row r="40" spans="2:39" ht="39.950000000000003" customHeight="1" x14ac:dyDescent="0.15">
      <c r="B40" s="120"/>
      <c r="C40" s="294"/>
      <c r="D40" s="295"/>
      <c r="E40" s="140"/>
      <c r="F40" s="114" t="s">
        <v>13</v>
      </c>
      <c r="G40" s="116"/>
      <c r="H40" s="140"/>
      <c r="I40" s="114" t="s">
        <v>13</v>
      </c>
      <c r="J40" s="117"/>
      <c r="K40" s="296"/>
      <c r="L40" s="297"/>
      <c r="M40" s="298"/>
      <c r="N40" s="120"/>
      <c r="O40" s="294"/>
      <c r="P40" s="295"/>
      <c r="Q40" s="140"/>
      <c r="R40" s="114" t="s">
        <v>13</v>
      </c>
      <c r="S40" s="116"/>
      <c r="T40" s="140"/>
      <c r="U40" s="114" t="s">
        <v>13</v>
      </c>
      <c r="V40" s="117"/>
      <c r="W40" s="296"/>
      <c r="X40" s="297"/>
      <c r="Y40" s="298"/>
    </row>
    <row r="41" spans="2:39" ht="39.950000000000003" customHeight="1" x14ac:dyDescent="0.15">
      <c r="B41" s="120"/>
      <c r="C41" s="294"/>
      <c r="D41" s="295"/>
      <c r="E41" s="140"/>
      <c r="F41" s="114" t="s">
        <v>13</v>
      </c>
      <c r="G41" s="116"/>
      <c r="H41" s="140"/>
      <c r="I41" s="114" t="s">
        <v>13</v>
      </c>
      <c r="J41" s="117"/>
      <c r="K41" s="296"/>
      <c r="L41" s="297"/>
      <c r="M41" s="298"/>
      <c r="N41" s="120"/>
      <c r="O41" s="294"/>
      <c r="P41" s="295"/>
      <c r="Q41" s="140"/>
      <c r="R41" s="114" t="s">
        <v>13</v>
      </c>
      <c r="S41" s="116"/>
      <c r="T41" s="140"/>
      <c r="U41" s="114" t="s">
        <v>13</v>
      </c>
      <c r="V41" s="117"/>
      <c r="W41" s="296"/>
      <c r="X41" s="297"/>
      <c r="Y41" s="298"/>
    </row>
    <row r="42" spans="2:39" ht="39.950000000000003" customHeight="1" thickBot="1" x14ac:dyDescent="0.2">
      <c r="B42" s="123"/>
      <c r="C42" s="299"/>
      <c r="D42" s="300"/>
      <c r="E42" s="141"/>
      <c r="F42" s="124" t="s">
        <v>13</v>
      </c>
      <c r="G42" s="125"/>
      <c r="H42" s="141"/>
      <c r="I42" s="124" t="s">
        <v>13</v>
      </c>
      <c r="J42" s="126"/>
      <c r="K42" s="291"/>
      <c r="L42" s="292"/>
      <c r="M42" s="293"/>
      <c r="N42" s="123"/>
      <c r="O42" s="299"/>
      <c r="P42" s="300"/>
      <c r="Q42" s="157"/>
      <c r="R42" s="124" t="s">
        <v>13</v>
      </c>
      <c r="S42" s="125"/>
      <c r="T42" s="157"/>
      <c r="U42" s="124" t="s">
        <v>13</v>
      </c>
      <c r="V42" s="126"/>
      <c r="W42" s="291"/>
      <c r="X42" s="292"/>
      <c r="Y42" s="293"/>
    </row>
    <row r="43" spans="2:39" ht="24" customHeight="1" x14ac:dyDescent="0.15">
      <c r="B43" s="56"/>
      <c r="C43" s="12"/>
      <c r="D43" s="12"/>
      <c r="E43" s="12"/>
      <c r="F43" s="12"/>
      <c r="G43" s="12"/>
      <c r="H43" s="12"/>
      <c r="I43" s="12"/>
      <c r="J43" s="12"/>
      <c r="K43" s="12"/>
      <c r="L43" s="12"/>
      <c r="M43" s="12"/>
      <c r="N43" s="12"/>
      <c r="O43" s="12"/>
      <c r="P43" s="12"/>
      <c r="Q43" s="158"/>
      <c r="R43" s="12"/>
      <c r="S43" s="12"/>
      <c r="T43" s="158"/>
      <c r="U43" s="12"/>
      <c r="V43" s="12"/>
      <c r="W43" s="12"/>
      <c r="X43" s="12"/>
      <c r="Y43" s="12"/>
      <c r="Z43" s="7"/>
      <c r="AA43" s="7"/>
      <c r="AB43" s="3"/>
      <c r="AC43" s="3"/>
      <c r="AD43" s="3"/>
      <c r="AE43" s="3"/>
      <c r="AF43" s="3"/>
      <c r="AG43" s="3"/>
      <c r="AH43" s="3"/>
      <c r="AI43" s="3"/>
      <c r="AJ43" s="3"/>
      <c r="AK43" s="3"/>
      <c r="AL43" s="3"/>
      <c r="AM43" s="3"/>
    </row>
    <row r="44" spans="2:39" ht="38.25" customHeight="1" x14ac:dyDescent="0.15">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7"/>
      <c r="AA45" s="7"/>
      <c r="AB45" s="3"/>
      <c r="AC45" s="3"/>
      <c r="AD45" s="3"/>
      <c r="AE45" s="3"/>
      <c r="AF45" s="3"/>
      <c r="AG45" s="3"/>
      <c r="AH45" s="3"/>
      <c r="AI45" s="3"/>
      <c r="AJ45" s="3"/>
      <c r="AK45" s="3"/>
      <c r="AL45" s="3"/>
      <c r="AM45" s="3"/>
    </row>
    <row r="46" spans="2:39" ht="18.75" customHeight="1" x14ac:dyDescent="0.15">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D14:D30 P14:P27">
    <cfRule type="expression" dxfId="362" priority="32" stopIfTrue="1">
      <formula>D14="休日"</formula>
    </cfRule>
  </conditionalFormatting>
  <conditionalFormatting sqref="D14:E30 G14:H30 J14:M30">
    <cfRule type="expression" dxfId="361" priority="2" stopIfTrue="1">
      <formula>$D14="休日"</formula>
    </cfRule>
  </conditionalFormatting>
  <conditionalFormatting sqref="E14:E30 Q14:Q27">
    <cfRule type="expression" dxfId="360" priority="16" stopIfTrue="1">
      <formula>D14="休日"</formula>
    </cfRule>
  </conditionalFormatting>
  <conditionalFormatting sqref="G14:G30 S14:S27">
    <cfRule type="expression" dxfId="359" priority="3" stopIfTrue="1">
      <formula>D14="休日"</formula>
    </cfRule>
  </conditionalFormatting>
  <conditionalFormatting sqref="H14:H30 T14:T27">
    <cfRule type="expression" dxfId="358" priority="17" stopIfTrue="1">
      <formula>D14="休日"</formula>
    </cfRule>
  </conditionalFormatting>
  <conditionalFormatting sqref="J14:J30 V14:V27">
    <cfRule type="expression" dxfId="357" priority="11" stopIfTrue="1">
      <formula>D14="休日"</formula>
    </cfRule>
  </conditionalFormatting>
  <conditionalFormatting sqref="K14:K30">
    <cfRule type="expression" dxfId="356" priority="5" stopIfTrue="1">
      <formula>D14="休日"</formula>
    </cfRule>
  </conditionalFormatting>
  <conditionalFormatting sqref="L14:L30">
    <cfRule type="expression" dxfId="355" priority="29" stopIfTrue="1">
      <formula>D14="休日"</formula>
    </cfRule>
  </conditionalFormatting>
  <conditionalFormatting sqref="M14:M30">
    <cfRule type="expression" dxfId="354" priority="8" stopIfTrue="1">
      <formula>D14="休日"</formula>
    </cfRule>
  </conditionalFormatting>
  <conditionalFormatting sqref="N14:N27 B14:B30">
    <cfRule type="expression" dxfId="353" priority="34" stopIfTrue="1">
      <formula>D14="休日"</formula>
    </cfRule>
  </conditionalFormatting>
  <conditionalFormatting sqref="O14:O27 C14:C30">
    <cfRule type="expression" dxfId="352" priority="33" stopIfTrue="1">
      <formula>D14="休日"</formula>
    </cfRule>
  </conditionalFormatting>
  <conditionalFormatting sqref="P14:Q27 S14:T27 V14:Y27">
    <cfRule type="expression" dxfId="351" priority="1" stopIfTrue="1">
      <formula>$P14="休日"</formula>
    </cfRule>
  </conditionalFormatting>
  <conditionalFormatting sqref="Q14:Q27 E14:E30">
    <cfRule type="expression" dxfId="350" priority="23" stopIfTrue="1">
      <formula>E14&lt;=4</formula>
    </cfRule>
    <cfRule type="expression" dxfId="349" priority="26" stopIfTrue="1">
      <formula>E14&gt;=22</formula>
    </cfRule>
  </conditionalFormatting>
  <conditionalFormatting sqref="R14:R27 F14:F30">
    <cfRule type="expression" dxfId="348" priority="10" stopIfTrue="1">
      <formula>D14="休日"</formula>
    </cfRule>
    <cfRule type="expression" dxfId="347" priority="22" stopIfTrue="1">
      <formula>E14&lt;=4</formula>
    </cfRule>
    <cfRule type="expression" dxfId="346" priority="15" stopIfTrue="1">
      <formula>E14=0</formula>
    </cfRule>
    <cfRule type="expression" dxfId="345" priority="31" stopIfTrue="1">
      <formula>E14&gt;=22</formula>
    </cfRule>
  </conditionalFormatting>
  <conditionalFormatting sqref="S14:S27 G14:G30">
    <cfRule type="expression" dxfId="344" priority="21" stopIfTrue="1">
      <formula>E14&lt;=4</formula>
    </cfRule>
    <cfRule type="expression" dxfId="343" priority="25" stopIfTrue="1">
      <formula>E14&gt;=22</formula>
    </cfRule>
    <cfRule type="expression" dxfId="342" priority="14" stopIfTrue="1">
      <formula>E14=0</formula>
    </cfRule>
  </conditionalFormatting>
  <conditionalFormatting sqref="T14:T27 H14:H30">
    <cfRule type="expression" dxfId="341" priority="20" stopIfTrue="1">
      <formula>H14&lt;=4</formula>
    </cfRule>
    <cfRule type="expression" dxfId="340" priority="27" stopIfTrue="1">
      <formula>H14&gt;=22</formula>
    </cfRule>
  </conditionalFormatting>
  <conditionalFormatting sqref="U14:U27 I14:I30">
    <cfRule type="expression" dxfId="339" priority="9" stopIfTrue="1">
      <formula>D14="休日"</formula>
    </cfRule>
    <cfRule type="expression" dxfId="338" priority="19" stopIfTrue="1">
      <formula>H14&lt;=4</formula>
    </cfRule>
    <cfRule type="expression" dxfId="337" priority="30" stopIfTrue="1">
      <formula>H14&gt;=22</formula>
    </cfRule>
    <cfRule type="expression" dxfId="336" priority="13" stopIfTrue="1">
      <formula>H14=0</formula>
    </cfRule>
  </conditionalFormatting>
  <conditionalFormatting sqref="V14:V27 J14:J30">
    <cfRule type="expression" dxfId="335" priority="12" stopIfTrue="1">
      <formula>H14=0</formula>
    </cfRule>
    <cfRule type="expression" dxfId="334" priority="24" stopIfTrue="1">
      <formula>H14&gt;=22</formula>
    </cfRule>
    <cfRule type="expression" dxfId="333" priority="18" stopIfTrue="1">
      <formula>H14&lt;=4</formula>
    </cfRule>
  </conditionalFormatting>
  <conditionalFormatting sqref="W14:W27">
    <cfRule type="expression" dxfId="332" priority="7" stopIfTrue="1">
      <formula>P14="休日"</formula>
    </cfRule>
  </conditionalFormatting>
  <conditionalFormatting sqref="X14:X27">
    <cfRule type="expression" dxfId="331" priority="6" stopIfTrue="1">
      <formula>P14="休日"</formula>
    </cfRule>
  </conditionalFormatting>
  <conditionalFormatting sqref="Y14:Y27">
    <cfRule type="expression" dxfId="330" priority="28" stopIfTrue="1">
      <formula>P14="休日"</formula>
    </cfRule>
  </conditionalFormatting>
  <dataValidations count="16">
    <dataValidation type="list" allowBlank="1" showInputMessage="1" sqref="W9:X9" xr:uid="{00000000-0002-0000-0200-000000000000}">
      <formula1>"0.5,1,1.5,2,2.5,3,3.5,4,4.5,5,5.5,6,6.5,7,7.5,8"</formula1>
    </dataValidation>
    <dataValidation type="list" allowBlank="1" sqref="Q17 Q10" xr:uid="{00000000-0002-0000-0200-000001000000}">
      <formula1>"5,6,7,8,9,10,11,12,13,14,15,16,17,18,19,20,21"</formula1>
    </dataValidation>
    <dataValidation type="list" allowBlank="1" showInputMessage="1" showErrorMessage="1" sqref="E38:E42" xr:uid="{00000000-0002-0000-0200-000002000000}">
      <formula1>"22,23,24,1,2,3,4"</formula1>
    </dataValidation>
    <dataValidation type="list" allowBlank="1" showInputMessage="1" showErrorMessage="1" sqref="Q38:Q42 T38:T42" xr:uid="{00000000-0002-0000-0200-000003000000}">
      <formula1>"1,2,3,4,5,6,7,8,9,10,11,12,13,14,15,16,17,18,19,20,21,22,23,24"</formula1>
    </dataValidation>
    <dataValidation type="list" allowBlank="1" showInputMessage="1" showErrorMessage="1" sqref="L14:L30 X14:X27" xr:uid="{00000000-0002-0000-0200-000004000000}">
      <formula1>"○"</formula1>
    </dataValidation>
    <dataValidation type="list" allowBlank="1" showInputMessage="1" showErrorMessage="1" sqref="C38:D42 O38:P42" xr:uid="{00000000-0002-0000-0200-000005000000}">
      <formula1>"日,月,火,水,木,金,土"</formula1>
    </dataValidation>
    <dataValidation type="list" allowBlank="1" showInputMessage="1" showErrorMessage="1" sqref="B38:B42 N38:N42" xr:uid="{00000000-0002-0000-0200-000006000000}">
      <formula1>"1,2,3,4,5,6,7,8,9,10,11,12,13,14,15,16,17,18,19,20,21,22,23,24,25,26,27,28,29,30,31"</formula1>
    </dataValidation>
    <dataValidation type="list" allowBlank="1" showInputMessage="1" showErrorMessage="1" sqref="J38:J42 S9:S10 S38:S42 G38:G42 V38:V42" xr:uid="{00000000-0002-0000-0200-000007000000}">
      <formula1>"00,01,02,03,04,05,06,07,08,09,10,11,12,13,14,15,16,17,18,19,20,21,22,23,24,25,26,27,28,29,30,31,32,33,34,35,36,37,38,39,40,41,42,43,44,45,46,47,48,49,50,51,52,53,54,55,56,57,58,59"</formula1>
    </dataValidation>
    <dataValidation type="list" allowBlank="1" showInputMessage="1" sqref="Q9 E14:E30 Q14:Q16 Q18:Q27" xr:uid="{00000000-0002-0000-0200-000008000000}">
      <formula1>"5,6,7,8,9,10,11,12,13,14,15,16,17,18,19,20,21"</formula1>
    </dataValidation>
    <dataValidation type="list" allowBlank="1" showInputMessage="1" sqref="G14:G30 S14:S27 J14:J30 V14:V27" xr:uid="{00000000-0002-0000-0200-000009000000}">
      <formula1>"00,01,02,03,04,05,06,07,08,09,10,11,12,13,14,15,16,17,18,19,20,21,22,23,24,25,26,27,28,29,30,31,32,33,34,35,36,37,38,39,40,41,42,43,44,45,46,47,48,49,50,51,52,53,54,55,56,57,58,59"</formula1>
    </dataValidation>
    <dataValidation type="list" allowBlank="1" showInputMessage="1" showErrorMessage="1" sqref="M14:M30 Y14:Y27" xr:uid="{00000000-0002-0000-0200-00000A000000}">
      <formula1>"1日,半日"</formula1>
    </dataValidation>
    <dataValidation type="list" allowBlank="1" showInputMessage="1" sqref="K14" xr:uid="{00000000-0002-0000-0200-00000B000000}">
      <formula1>"0.5,1,1.5,2,2.5,3,3.5,4,4.5,5,6,6.5,7,7.5,8"</formula1>
    </dataValidation>
    <dataValidation type="list" allowBlank="1" showInputMessage="1" showErrorMessage="1" sqref="K38:M42 W38:Y42" xr:uid="{00000000-0002-0000-0200-00000C000000}">
      <formula1>"授業,入学試験,大学運営業務,その他研究以外の業務"</formula1>
    </dataValidation>
    <dataValidation type="list" allowBlank="1" showInputMessage="1" showErrorMessage="1" sqref="K15:K30 W14:W27" xr:uid="{00000000-0002-0000-0200-00000D000000}">
      <formula1>"0.5,1,1.5,2,2.5,3,3.5,4,4.5,5,5.5,6,6.5,7,7.5,8"</formula1>
    </dataValidation>
    <dataValidation type="list" allowBlank="1" showInputMessage="1" showErrorMessage="1" sqref="H38:H42" xr:uid="{00000000-0002-0000-0200-00000E000000}">
      <formula1>"22,23,24,1,2,3,4,5"</formula1>
    </dataValidation>
    <dataValidation type="list" allowBlank="1" showInputMessage="1" sqref="H14:H30 T14:T27" xr:uid="{00000000-0002-0000-02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1"/>
  <sheetViews>
    <sheetView view="pageBreakPreview" zoomScale="70" zoomScaleNormal="100" zoomScaleSheetLayoutView="70" workbookViewId="0">
      <selection activeCell="Q9" sqref="Q9"/>
    </sheetView>
  </sheetViews>
  <sheetFormatPr defaultRowHeight="30.75" x14ac:dyDescent="0.1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x14ac:dyDescent="0.2">
      <c r="B1" s="111"/>
      <c r="C1" s="111"/>
      <c r="D1" s="330"/>
      <c r="E1" s="330"/>
      <c r="F1" s="330"/>
      <c r="G1" s="64"/>
      <c r="H1" s="41"/>
      <c r="I1" s="41"/>
      <c r="J1" s="41"/>
      <c r="K1" s="41"/>
      <c r="L1" s="200" t="s">
        <v>48</v>
      </c>
      <c r="M1" s="112"/>
      <c r="N1" s="112"/>
      <c r="O1" s="112"/>
      <c r="P1" s="112"/>
      <c r="Q1" s="112"/>
      <c r="R1" s="63"/>
      <c r="S1" s="63"/>
      <c r="T1" s="3"/>
      <c r="U1" s="3"/>
      <c r="V1" s="354">
        <v>45444</v>
      </c>
      <c r="W1" s="355"/>
      <c r="X1" s="355"/>
      <c r="Y1" s="356"/>
      <c r="Z1" s="3"/>
      <c r="AA1" s="3"/>
      <c r="AB1" s="357"/>
      <c r="AC1" s="357"/>
      <c r="AD1" s="357"/>
      <c r="AE1" s="357"/>
      <c r="AF1" s="357"/>
      <c r="AG1" s="357"/>
      <c r="AH1" s="357"/>
      <c r="AI1" s="357"/>
      <c r="AJ1" s="357"/>
      <c r="AK1" s="357"/>
      <c r="AL1" s="357"/>
      <c r="AM1" s="357"/>
      <c r="AN1" s="357"/>
      <c r="AO1" s="357"/>
      <c r="AP1" s="357"/>
      <c r="AQ1" s="357"/>
      <c r="AR1" s="357"/>
      <c r="AS1" s="357"/>
      <c r="AT1" s="357"/>
      <c r="AU1" s="357"/>
      <c r="AV1" s="357"/>
    </row>
    <row r="2" spans="2:48" ht="9" customHeight="1" x14ac:dyDescent="0.3">
      <c r="B2" s="334"/>
      <c r="C2" s="334"/>
      <c r="D2" s="334"/>
      <c r="E2" s="334"/>
      <c r="F2" s="334"/>
      <c r="G2" s="334"/>
      <c r="H2" s="334"/>
      <c r="I2" s="334"/>
      <c r="J2" s="334"/>
      <c r="K2" s="334"/>
      <c r="L2" s="334"/>
      <c r="M2" s="334"/>
      <c r="N2" s="334"/>
      <c r="O2" s="334"/>
      <c r="P2" s="334"/>
      <c r="Q2" s="334"/>
      <c r="R2" s="334"/>
      <c r="S2" s="334"/>
      <c r="T2" s="334"/>
      <c r="U2" s="334"/>
      <c r="V2" s="334"/>
      <c r="W2" s="144"/>
      <c r="X2" s="144"/>
      <c r="Y2" s="5"/>
      <c r="Z2" s="5"/>
      <c r="AA2" s="5"/>
      <c r="AB2" s="5"/>
      <c r="AC2" s="5"/>
      <c r="AD2" s="6"/>
      <c r="AE2" s="5"/>
      <c r="AF2" s="5"/>
      <c r="AG2" s="5"/>
      <c r="AH2" s="5"/>
      <c r="AI2" s="5"/>
      <c r="AJ2" s="5"/>
      <c r="AK2" s="5"/>
      <c r="AL2" s="5"/>
      <c r="AM2" s="5"/>
    </row>
    <row r="3" spans="2:48" ht="73.5" customHeight="1" x14ac:dyDescent="0.2">
      <c r="B3" s="335" t="s">
        <v>67</v>
      </c>
      <c r="C3" s="335"/>
      <c r="D3" s="335"/>
      <c r="E3" s="335"/>
      <c r="F3" s="335"/>
      <c r="G3" s="335"/>
      <c r="H3" s="335"/>
      <c r="I3" s="335"/>
      <c r="J3" s="335"/>
      <c r="K3" s="335"/>
      <c r="L3" s="335"/>
      <c r="M3" s="335"/>
      <c r="N3" s="335"/>
      <c r="O3" s="335"/>
      <c r="P3" s="335"/>
      <c r="Q3" s="335"/>
      <c r="R3" s="335"/>
      <c r="S3" s="335"/>
      <c r="T3" s="335"/>
      <c r="U3" s="335"/>
      <c r="V3" s="335"/>
      <c r="W3" s="335"/>
      <c r="X3" s="335"/>
      <c r="Y3" s="335"/>
      <c r="Z3" s="3"/>
      <c r="AA3" s="345"/>
      <c r="AB3" s="345"/>
      <c r="AC3" s="345"/>
      <c r="AD3" s="345"/>
      <c r="AE3" s="345"/>
      <c r="AF3" s="345"/>
      <c r="AG3" s="345"/>
      <c r="AH3" s="345"/>
      <c r="AI3" s="345"/>
      <c r="AJ3" s="345"/>
      <c r="AK3" s="345"/>
      <c r="AL3" s="345"/>
      <c r="AM3" s="345"/>
      <c r="AN3" s="345"/>
      <c r="AO3" s="345"/>
      <c r="AP3" s="345"/>
      <c r="AQ3" s="345"/>
      <c r="AR3" s="345"/>
      <c r="AS3" s="345"/>
      <c r="AT3" s="345"/>
      <c r="AU3" s="345"/>
      <c r="AV3" s="345"/>
    </row>
    <row r="4" spans="2:48" ht="29.25" customHeight="1" thickBot="1" x14ac:dyDescent="0.35">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x14ac:dyDescent="0.2">
      <c r="B5" s="201" t="s">
        <v>45</v>
      </c>
      <c r="C5" s="347">
        <f>'2024.5'!C5:J5</f>
        <v>0</v>
      </c>
      <c r="D5" s="348"/>
      <c r="E5" s="348"/>
      <c r="F5" s="348"/>
      <c r="G5" s="348"/>
      <c r="H5" s="348"/>
      <c r="I5" s="348"/>
      <c r="J5" s="349"/>
      <c r="K5" s="183"/>
      <c r="L5" s="202" t="s">
        <v>46</v>
      </c>
      <c r="M5" s="347">
        <f>'2024.5'!M5:Q5</f>
        <v>0</v>
      </c>
      <c r="N5" s="348"/>
      <c r="O5" s="348"/>
      <c r="P5" s="348"/>
      <c r="Q5" s="349"/>
      <c r="R5" s="185"/>
      <c r="S5" s="202" t="s">
        <v>47</v>
      </c>
      <c r="T5" s="347">
        <f>'2024.5'!T5:Y5</f>
        <v>0</v>
      </c>
      <c r="U5" s="348"/>
      <c r="V5" s="348"/>
      <c r="W5" s="348"/>
      <c r="X5" s="348"/>
      <c r="Y5" s="349"/>
      <c r="Z5" s="115"/>
      <c r="AA5" s="350"/>
      <c r="AB5" s="350"/>
      <c r="AC5" s="350"/>
      <c r="AD5" s="350"/>
      <c r="AE5" s="350"/>
      <c r="AF5" s="350"/>
      <c r="AG5" s="350"/>
      <c r="AH5" s="350"/>
      <c r="AI5" s="350"/>
      <c r="AJ5" s="350"/>
      <c r="AK5" s="350"/>
      <c r="AL5" s="350"/>
      <c r="AM5" s="350"/>
      <c r="AN5" s="350"/>
      <c r="AO5" s="350"/>
      <c r="AP5" s="350"/>
      <c r="AQ5" s="350"/>
      <c r="AR5" s="350"/>
      <c r="AS5" s="350"/>
      <c r="AT5" s="350"/>
    </row>
    <row r="6" spans="2:48" ht="22.5" customHeight="1" thickTop="1" x14ac:dyDescent="0.15">
      <c r="B6" s="8"/>
      <c r="C6" s="8"/>
      <c r="D6" s="35"/>
      <c r="E6" s="35"/>
      <c r="F6" s="35"/>
      <c r="G6" s="35"/>
      <c r="H6" s="35"/>
      <c r="I6" s="35"/>
      <c r="J6" s="35"/>
      <c r="K6" s="35"/>
      <c r="L6" s="35"/>
      <c r="M6" s="35"/>
      <c r="N6" s="35"/>
      <c r="O6" s="35"/>
      <c r="P6" s="35"/>
      <c r="T6" s="8"/>
      <c r="U6" s="8"/>
      <c r="V6" s="8"/>
      <c r="W6" s="8"/>
      <c r="X6" s="8"/>
      <c r="Z6" s="50"/>
      <c r="AA6" s="8"/>
      <c r="AB6" s="9"/>
      <c r="AC6" s="9"/>
      <c r="AD6" s="171"/>
      <c r="AE6" s="171"/>
      <c r="AF6" s="9"/>
      <c r="AG6" s="9"/>
      <c r="AH6" s="9"/>
      <c r="AI6" s="9"/>
      <c r="AJ6" s="9"/>
      <c r="AK6" s="9"/>
      <c r="AL6" s="9"/>
      <c r="AM6" s="9"/>
    </row>
    <row r="7" spans="2:48" ht="33" customHeight="1" x14ac:dyDescent="0.15">
      <c r="B7" s="358" t="s">
        <v>63</v>
      </c>
      <c r="C7" s="358"/>
      <c r="D7" s="358"/>
      <c r="E7" s="358"/>
      <c r="F7" s="358"/>
      <c r="G7" s="358"/>
      <c r="H7" s="358"/>
      <c r="I7" s="358"/>
      <c r="J7" s="358"/>
      <c r="K7" s="358"/>
      <c r="L7" s="358"/>
      <c r="M7" s="358"/>
      <c r="N7" s="358"/>
      <c r="O7" s="358"/>
      <c r="P7" s="358"/>
      <c r="Q7" s="358"/>
      <c r="R7" s="358"/>
      <c r="S7" s="358"/>
      <c r="T7" s="358"/>
      <c r="U7" s="358"/>
      <c r="V7" s="358"/>
      <c r="W7" s="358"/>
      <c r="X7" s="358"/>
      <c r="Y7" s="358"/>
      <c r="Z7" s="280"/>
      <c r="AA7" s="57"/>
      <c r="AB7" s="57"/>
      <c r="AC7" s="9"/>
      <c r="AD7" s="171"/>
      <c r="AE7" s="171"/>
      <c r="AF7" s="9"/>
      <c r="AG7" s="9"/>
      <c r="AH7" s="9"/>
      <c r="AI7" s="9"/>
      <c r="AJ7" s="9"/>
      <c r="AK7" s="9"/>
      <c r="AL7" s="9"/>
      <c r="AM7" s="9"/>
    </row>
    <row r="8" spans="2:48" ht="66" customHeight="1" thickBot="1" x14ac:dyDescent="0.2">
      <c r="B8" s="340" t="s">
        <v>83</v>
      </c>
      <c r="C8" s="340"/>
      <c r="D8" s="340"/>
      <c r="E8" s="340"/>
      <c r="F8" s="340"/>
      <c r="G8" s="340"/>
      <c r="H8" s="340"/>
      <c r="I8" s="340"/>
      <c r="J8" s="340"/>
      <c r="K8" s="340"/>
      <c r="L8" s="340"/>
      <c r="M8" s="340"/>
      <c r="N8" s="340"/>
      <c r="O8" s="340"/>
      <c r="P8" s="340"/>
      <c r="Q8" s="340"/>
      <c r="R8" s="340"/>
      <c r="S8" s="340"/>
      <c r="T8" s="340"/>
      <c r="U8" s="340"/>
      <c r="V8" s="340"/>
      <c r="W8" s="340"/>
      <c r="X8" s="340"/>
      <c r="Y8" s="340"/>
      <c r="Z8" s="3"/>
      <c r="AA8" s="8"/>
      <c r="AB8" s="9"/>
      <c r="AC8" s="9"/>
      <c r="AD8" s="171"/>
      <c r="AE8" s="171"/>
      <c r="AF8" s="9"/>
      <c r="AG8" s="9"/>
      <c r="AH8" s="9"/>
      <c r="AI8" s="9"/>
      <c r="AJ8" s="9"/>
      <c r="AK8" s="9"/>
      <c r="AL8" s="9"/>
      <c r="AM8" s="9"/>
    </row>
    <row r="9" spans="2:48" ht="29.25" customHeight="1" thickBot="1" x14ac:dyDescent="0.2">
      <c r="B9" s="302" t="s">
        <v>62</v>
      </c>
      <c r="C9" s="302"/>
      <c r="D9" s="302"/>
      <c r="E9" s="302"/>
      <c r="F9" s="302"/>
      <c r="G9" s="302"/>
      <c r="H9" s="302"/>
      <c r="I9" s="302"/>
      <c r="J9" s="302"/>
      <c r="K9" s="302"/>
      <c r="L9" s="302"/>
      <c r="M9" s="302"/>
      <c r="N9" s="341" t="s">
        <v>2</v>
      </c>
      <c r="O9" s="341"/>
      <c r="P9" s="342"/>
      <c r="Q9" s="121"/>
      <c r="R9" s="74" t="s">
        <v>13</v>
      </c>
      <c r="S9" s="142"/>
      <c r="T9" s="74"/>
      <c r="U9" s="343" t="s">
        <v>68</v>
      </c>
      <c r="V9" s="344"/>
      <c r="W9" s="352"/>
      <c r="X9" s="353"/>
      <c r="Y9" s="244" t="s">
        <v>84</v>
      </c>
      <c r="Z9" s="44"/>
      <c r="AA9" s="8"/>
      <c r="AB9" s="9"/>
      <c r="AC9" s="9"/>
      <c r="AD9" s="171"/>
      <c r="AE9" s="171"/>
      <c r="AF9" s="9"/>
      <c r="AG9" s="9"/>
      <c r="AH9" s="9"/>
      <c r="AI9" s="9"/>
      <c r="AJ9" s="9"/>
      <c r="AK9" s="9"/>
      <c r="AL9" s="9"/>
      <c r="AM9" s="9"/>
    </row>
    <row r="10" spans="2:48" ht="29.25" customHeight="1" thickBot="1" x14ac:dyDescent="0.2">
      <c r="B10" s="302"/>
      <c r="C10" s="302"/>
      <c r="D10" s="302"/>
      <c r="E10" s="302"/>
      <c r="F10" s="302"/>
      <c r="G10" s="302"/>
      <c r="H10" s="302"/>
      <c r="I10" s="302"/>
      <c r="J10" s="302"/>
      <c r="K10" s="302"/>
      <c r="L10" s="302"/>
      <c r="M10" s="302"/>
      <c r="N10" s="341" t="s">
        <v>3</v>
      </c>
      <c r="O10" s="341"/>
      <c r="P10" s="342"/>
      <c r="Q10" s="121"/>
      <c r="R10" s="66" t="s">
        <v>13</v>
      </c>
      <c r="S10" s="122"/>
      <c r="T10" s="75"/>
      <c r="U10" s="65"/>
      <c r="V10" s="65"/>
      <c r="W10" s="65"/>
      <c r="X10" s="65"/>
      <c r="Y10" s="95"/>
      <c r="Z10" s="10"/>
      <c r="AA10" s="58"/>
      <c r="AB10" s="9"/>
      <c r="AC10" s="9"/>
      <c r="AD10" s="226" t="s">
        <v>82</v>
      </c>
      <c r="AE10" s="171"/>
      <c r="AF10" s="9"/>
      <c r="AG10" s="9"/>
      <c r="AH10" s="9"/>
      <c r="AI10" s="9"/>
      <c r="AJ10" s="9"/>
      <c r="AK10" s="9"/>
      <c r="AL10" s="9"/>
      <c r="AM10" s="9"/>
    </row>
    <row r="11" spans="2:48" ht="13.5" customHeight="1" thickBot="1" x14ac:dyDescent="0.2">
      <c r="B11" s="36"/>
      <c r="C11" s="36"/>
      <c r="D11" s="36"/>
      <c r="E11" s="36"/>
      <c r="F11" s="36"/>
      <c r="G11" s="36"/>
      <c r="H11" s="36"/>
      <c r="I11" s="36"/>
      <c r="J11" s="36"/>
      <c r="K11" s="36"/>
      <c r="L11" s="36"/>
      <c r="M11" s="36"/>
      <c r="N11" s="36"/>
      <c r="O11" s="36"/>
      <c r="P11" s="36"/>
      <c r="Q11" s="36"/>
      <c r="R11" s="36"/>
      <c r="S11" s="36"/>
      <c r="T11" s="36"/>
      <c r="U11" s="36"/>
      <c r="V11" s="36"/>
      <c r="W11" s="36"/>
      <c r="X11" s="36"/>
      <c r="Y11" s="36"/>
      <c r="Z11" s="280"/>
      <c r="AA11" s="12"/>
      <c r="AB11" s="12"/>
      <c r="AC11" s="12"/>
      <c r="AD11" s="13"/>
      <c r="AE11" s="14"/>
      <c r="AF11" s="10"/>
      <c r="AG11" s="12"/>
      <c r="AH11" s="12"/>
      <c r="AI11" s="12"/>
      <c r="AJ11" s="12"/>
      <c r="AK11" s="12"/>
      <c r="AL11" s="12"/>
    </row>
    <row r="12" spans="2:48" ht="29.25" customHeight="1" thickBot="1" x14ac:dyDescent="0.2">
      <c r="B12" s="309" t="s">
        <v>4</v>
      </c>
      <c r="C12" s="310"/>
      <c r="D12" s="311"/>
      <c r="E12" s="322" t="s">
        <v>7</v>
      </c>
      <c r="F12" s="323"/>
      <c r="G12" s="323"/>
      <c r="H12" s="323"/>
      <c r="I12" s="323"/>
      <c r="J12" s="323"/>
      <c r="K12" s="323"/>
      <c r="L12" s="324" t="s">
        <v>11</v>
      </c>
      <c r="M12" s="315" t="s">
        <v>49</v>
      </c>
      <c r="N12" s="309" t="s">
        <v>4</v>
      </c>
      <c r="O12" s="310"/>
      <c r="P12" s="310"/>
      <c r="Q12" s="322" t="s">
        <v>7</v>
      </c>
      <c r="R12" s="323"/>
      <c r="S12" s="323"/>
      <c r="T12" s="323"/>
      <c r="U12" s="323"/>
      <c r="V12" s="323"/>
      <c r="W12" s="323"/>
      <c r="X12" s="324" t="s">
        <v>11</v>
      </c>
      <c r="Y12" s="359" t="s">
        <v>49</v>
      </c>
      <c r="Z12" s="3"/>
      <c r="AA12" s="96"/>
      <c r="AB12" s="96"/>
      <c r="AC12" s="96"/>
      <c r="AD12" s="227" t="s">
        <v>81</v>
      </c>
      <c r="AE12" s="96"/>
      <c r="AF12" s="96"/>
      <c r="AG12" s="96"/>
      <c r="AH12" s="96"/>
      <c r="AI12" s="96"/>
      <c r="AJ12" s="96"/>
      <c r="AK12" s="96"/>
      <c r="AL12" s="96"/>
      <c r="AM12" s="96"/>
      <c r="AN12" s="96"/>
      <c r="AO12" s="96"/>
      <c r="AP12" s="96"/>
      <c r="AQ12" s="96"/>
      <c r="AR12" s="96"/>
      <c r="AS12" s="96"/>
      <c r="AT12" s="37"/>
      <c r="AU12" s="37"/>
      <c r="AV12" s="37"/>
    </row>
    <row r="13" spans="2:48" ht="29.25" customHeight="1" thickBot="1" x14ac:dyDescent="0.2">
      <c r="B13" s="312"/>
      <c r="C13" s="313"/>
      <c r="D13" s="314"/>
      <c r="E13" s="317" t="s">
        <v>2</v>
      </c>
      <c r="F13" s="318"/>
      <c r="G13" s="319"/>
      <c r="H13" s="317" t="s">
        <v>3</v>
      </c>
      <c r="I13" s="318"/>
      <c r="J13" s="319"/>
      <c r="K13" s="191" t="s">
        <v>61</v>
      </c>
      <c r="L13" s="325"/>
      <c r="M13" s="316"/>
      <c r="N13" s="312"/>
      <c r="O13" s="313"/>
      <c r="P13" s="313"/>
      <c r="Q13" s="317" t="s">
        <v>0</v>
      </c>
      <c r="R13" s="318"/>
      <c r="S13" s="319"/>
      <c r="T13" s="317" t="s">
        <v>1</v>
      </c>
      <c r="U13" s="318"/>
      <c r="V13" s="319"/>
      <c r="W13" s="192" t="s">
        <v>61</v>
      </c>
      <c r="X13" s="325"/>
      <c r="Y13" s="360"/>
      <c r="AA13" s="97"/>
      <c r="AB13" s="281"/>
      <c r="AC13" s="99"/>
      <c r="AD13" s="110" t="s">
        <v>4</v>
      </c>
      <c r="AE13" s="110" t="s">
        <v>14</v>
      </c>
      <c r="AF13" s="110" t="s">
        <v>15</v>
      </c>
      <c r="AG13" s="110" t="s">
        <v>5</v>
      </c>
      <c r="AH13" s="186" t="s">
        <v>66</v>
      </c>
      <c r="AI13" s="102" t="s">
        <v>53</v>
      </c>
      <c r="AJ13" s="105" t="s">
        <v>65</v>
      </c>
      <c r="AK13" s="184" t="s">
        <v>60</v>
      </c>
      <c r="AL13" s="37"/>
      <c r="AM13" s="110" t="s">
        <v>4</v>
      </c>
      <c r="AN13" s="110" t="s">
        <v>14</v>
      </c>
      <c r="AO13" s="110" t="s">
        <v>15</v>
      </c>
      <c r="AP13" s="110" t="s">
        <v>5</v>
      </c>
      <c r="AQ13" s="186" t="s">
        <v>66</v>
      </c>
      <c r="AR13" s="102" t="s">
        <v>53</v>
      </c>
      <c r="AS13" s="105" t="s">
        <v>65</v>
      </c>
      <c r="AT13" s="184" t="s">
        <v>60</v>
      </c>
      <c r="AU13" s="37"/>
      <c r="AV13" s="37"/>
    </row>
    <row r="14" spans="2:48" ht="45" customHeight="1" x14ac:dyDescent="0.15">
      <c r="B14" s="60">
        <f>V1</f>
        <v>45444</v>
      </c>
      <c r="C14" s="61" t="str">
        <f>TEXT(B14,"aaa")</f>
        <v>土</v>
      </c>
      <c r="D14" s="282" t="str">
        <f>IF(OR(WEEKDAY(B14)=1,WEEKDAY(B14)=7),"休日",IF(ISNA(VLOOKUP(B14,'(事務用)2024年度休日一覧(土日除く)'!A:B,2,FALSE)),"","休日"))</f>
        <v>休日</v>
      </c>
      <c r="E14" s="129" t="str">
        <f>IF(D14="",Q9,"")</f>
        <v/>
      </c>
      <c r="F14" s="68" t="s">
        <v>12</v>
      </c>
      <c r="G14" s="143" t="str">
        <f>IF(D14="",IF(S9="","",S9),"")</f>
        <v/>
      </c>
      <c r="H14" s="133" t="str">
        <f>IF(D14="",Q10,"")</f>
        <v/>
      </c>
      <c r="I14" s="68" t="s">
        <v>13</v>
      </c>
      <c r="J14" s="76" t="str">
        <f>IF(D14="",IF(S10="","",S10),"")</f>
        <v/>
      </c>
      <c r="K14" s="61" t="str">
        <f>IF(D14="",IF(W9="","",W9),"")</f>
        <v/>
      </c>
      <c r="L14" s="148"/>
      <c r="M14" s="145"/>
      <c r="N14" s="62">
        <f>B30+1</f>
        <v>45461</v>
      </c>
      <c r="O14" s="61" t="str">
        <f t="shared" ref="O14:O26" si="0">TEXT(N14,"aaa")</f>
        <v>火</v>
      </c>
      <c r="P14" s="282" t="str">
        <f>IF(OR(WEEKDAY(N14)=1,WEEKDAY(N14)=7),"休日",IF(ISNA(VLOOKUP(N14,'(事務用)2024年度休日一覧(土日除く)'!A:B,2,FALSE)),"","休日"))</f>
        <v/>
      </c>
      <c r="Q14" s="129">
        <f>IF(P14="",Q9,"")</f>
        <v>0</v>
      </c>
      <c r="R14" s="68" t="s">
        <v>12</v>
      </c>
      <c r="S14" s="76" t="str">
        <f>IF(P14="",IF(S9="","",S9),"")</f>
        <v/>
      </c>
      <c r="T14" s="129">
        <f>IF(P14="",Q10,"")</f>
        <v>0</v>
      </c>
      <c r="U14" s="68" t="s">
        <v>12</v>
      </c>
      <c r="V14" s="153" t="str">
        <f>IF(P14="",IF(S10="","",S10),"")</f>
        <v/>
      </c>
      <c r="W14" s="215" t="str">
        <f>IF(P14="",IF(W9="","",W9),"")</f>
        <v/>
      </c>
      <c r="X14" s="174"/>
      <c r="Y14" s="172"/>
      <c r="AA14" s="100"/>
      <c r="AB14" s="100"/>
      <c r="AC14" s="100"/>
      <c r="AD14" s="106" t="s">
        <v>17</v>
      </c>
      <c r="AE14" s="203" t="str">
        <f t="shared" ref="AE14:AE30" si="1">IF(E14="","",TIME(E14,G14, ))</f>
        <v/>
      </c>
      <c r="AF14" s="203" t="str">
        <f t="shared" ref="AF14:AF30" si="2">IF(H14="","",TIME(H14,J14, ))</f>
        <v/>
      </c>
      <c r="AG14" s="228" t="e">
        <f>IFERROR(AF14-AE14+IF(AE14&gt;=AF14,1),"")*24</f>
        <v>#VALUE!</v>
      </c>
      <c r="AH14" s="228">
        <f>IF(K14="",0,K14)</f>
        <v>0</v>
      </c>
      <c r="AI14" s="220" t="str">
        <f>IFERROR(IF(L14="○",7.75,""),"")</f>
        <v/>
      </c>
      <c r="AJ14" s="228" t="str">
        <f>IFERROR(AG14-AH14,"")</f>
        <v/>
      </c>
      <c r="AK14" s="235" t="str">
        <f>IF(M14="1日",0,IF(AJ14="",AI14,AJ14))</f>
        <v/>
      </c>
      <c r="AL14" s="100"/>
      <c r="AM14" s="106" t="s">
        <v>31</v>
      </c>
      <c r="AN14" s="203" t="e">
        <f t="shared" ref="AN14:AN26" si="3">IF(Q14="","",TIME(Q14,S14, ))</f>
        <v>#VALUE!</v>
      </c>
      <c r="AO14" s="203" t="e">
        <f t="shared" ref="AO14:AO26" si="4">IF(T14="","",TIME(T14,V14, ))</f>
        <v>#VALUE!</v>
      </c>
      <c r="AP14" s="238" t="e">
        <f>IFERROR(AO14-AN14+IF(AN14&gt;=AO14,1),"")*24</f>
        <v>#VALUE!</v>
      </c>
      <c r="AQ14" s="238">
        <f>IF(W14="",0,W14)</f>
        <v>0</v>
      </c>
      <c r="AR14" s="220" t="str">
        <f>IFERROR(IF(X14="○",7.75,""),"")</f>
        <v/>
      </c>
      <c r="AS14" s="228" t="str">
        <f>IFERROR(AP14-AQ14,"")</f>
        <v/>
      </c>
      <c r="AT14" s="241" t="str">
        <f>IF(Y14="1日",0,IF(AS14="",AR14,AS14))</f>
        <v/>
      </c>
      <c r="AU14" s="37"/>
      <c r="AV14" s="37"/>
    </row>
    <row r="15" spans="2:48" ht="45" customHeight="1" x14ac:dyDescent="0.15">
      <c r="B15" s="45">
        <f>B14+1</f>
        <v>45445</v>
      </c>
      <c r="C15" s="46" t="str">
        <f t="shared" ref="C15:C30" si="5">TEXT(B15,"aaa")</f>
        <v>日</v>
      </c>
      <c r="D15" s="283" t="str">
        <f>IF(OR(WEEKDAY(B15)=1,WEEKDAY(B15)=7),"休日",IF(ISNA(VLOOKUP(B15,'(事務用)2024年度休日一覧(土日除く)'!A:B,2,FALSE)),"","休日"))</f>
        <v>休日</v>
      </c>
      <c r="E15" s="130" t="str">
        <f>IF(D15="",Q9,"")</f>
        <v/>
      </c>
      <c r="F15" s="69" t="s">
        <v>12</v>
      </c>
      <c r="G15" s="78" t="str">
        <f>IF(D15="",IF(S9="","",S9),"")</f>
        <v/>
      </c>
      <c r="H15" s="130" t="str">
        <f>IF(D15="",Q10,"")</f>
        <v/>
      </c>
      <c r="I15" s="69" t="s">
        <v>13</v>
      </c>
      <c r="J15" s="77" t="str">
        <f>IF(D15="",IF(S10="","",S10),"")</f>
        <v/>
      </c>
      <c r="K15" s="210" t="str">
        <f>IF(D15="",IF(W9="","",W9),"")</f>
        <v/>
      </c>
      <c r="L15" s="149"/>
      <c r="M15" s="146"/>
      <c r="N15" s="45">
        <f>N14+1</f>
        <v>45462</v>
      </c>
      <c r="O15" s="46" t="str">
        <f t="shared" si="0"/>
        <v>水</v>
      </c>
      <c r="P15" s="283" t="str">
        <f>IF(OR(WEEKDAY(N15)=1,WEEKDAY(N15)=7),"休日",IF(ISNA(VLOOKUP(N15,'(事務用)2024年度休日一覧(土日除く)'!A:B,2,FALSE)),"","休日"))</f>
        <v/>
      </c>
      <c r="Q15" s="130">
        <f>IF(P15="",Q9,"")</f>
        <v>0</v>
      </c>
      <c r="R15" s="69" t="s">
        <v>12</v>
      </c>
      <c r="S15" s="84" t="str">
        <f>IF(P15="",IF(S9="","",S9),"")</f>
        <v/>
      </c>
      <c r="T15" s="130">
        <f>IF(P15="",Q10,"")</f>
        <v>0</v>
      </c>
      <c r="U15" s="72" t="s">
        <v>12</v>
      </c>
      <c r="V15" s="154" t="str">
        <f>IF(P15="",IF(S10="","",S10),"")</f>
        <v/>
      </c>
      <c r="W15" s="46" t="str">
        <f>IF(P15="",IF(W9="","",W9),"")</f>
        <v/>
      </c>
      <c r="X15" s="151"/>
      <c r="Y15" s="173"/>
      <c r="AA15" s="96"/>
      <c r="AB15" s="96"/>
      <c r="AC15" s="96"/>
      <c r="AD15" s="107" t="s">
        <v>18</v>
      </c>
      <c r="AE15" s="204" t="str">
        <f t="shared" si="1"/>
        <v/>
      </c>
      <c r="AF15" s="204" t="str">
        <f t="shared" si="2"/>
        <v/>
      </c>
      <c r="AG15" s="229" t="e">
        <f t="shared" ref="AG15:AG30" si="6">IFERROR(AF15-AE15+IF(AE15&gt;=AF15,1),"")*24</f>
        <v>#VALUE!</v>
      </c>
      <c r="AH15" s="229">
        <f t="shared" ref="AH15:AH30" si="7">IF(K15="",0,K15)</f>
        <v>0</v>
      </c>
      <c r="AI15" s="223" t="str">
        <f t="shared" ref="AI15:AI30" si="8">IFERROR(IF(L15="○",7.75,""),"")</f>
        <v/>
      </c>
      <c r="AJ15" s="229" t="str">
        <f t="shared" ref="AJ15:AJ30" si="9">IFERROR(AG15-AH15,"")</f>
        <v/>
      </c>
      <c r="AK15" s="235" t="str">
        <f>IF(M15="1日",0,IF(AJ15="",AI15,AJ15))</f>
        <v/>
      </c>
      <c r="AL15" s="96"/>
      <c r="AM15" s="106" t="s">
        <v>32</v>
      </c>
      <c r="AN15" s="204" t="e">
        <f t="shared" si="3"/>
        <v>#VALUE!</v>
      </c>
      <c r="AO15" s="204" t="e">
        <f t="shared" si="4"/>
        <v>#VALUE!</v>
      </c>
      <c r="AP15" s="239" t="e">
        <f t="shared" ref="AP15:AP26" si="10">IFERROR(AO15-AN15+IF(AN15&gt;=AO15,1),"")*24</f>
        <v>#VALUE!</v>
      </c>
      <c r="AQ15" s="239">
        <f t="shared" ref="AQ15:AQ26" si="11">IF(W15="",0,W15)</f>
        <v>0</v>
      </c>
      <c r="AR15" s="223" t="str">
        <f t="shared" ref="AR15:AR26" si="12">IFERROR(IF(X15="○",7.75,""),"")</f>
        <v/>
      </c>
      <c r="AS15" s="229" t="str">
        <f t="shared" ref="AS15:AS26" si="13">IFERROR(AP15-AQ15,"")</f>
        <v/>
      </c>
      <c r="AT15" s="241" t="str">
        <f t="shared" ref="AT15:AT26" si="14">IF(Y15="1日",0,IF(AS15="",AR15,AS15))</f>
        <v/>
      </c>
      <c r="AU15" s="37"/>
      <c r="AV15" s="37"/>
    </row>
    <row r="16" spans="2:48" ht="45" customHeight="1" x14ac:dyDescent="0.15">
      <c r="B16" s="45">
        <f t="shared" ref="B16:B30" si="15">B15+1</f>
        <v>45446</v>
      </c>
      <c r="C16" s="46" t="str">
        <f t="shared" si="5"/>
        <v>月</v>
      </c>
      <c r="D16" s="283" t="str">
        <f>IF(OR(WEEKDAY(B16)=1,WEEKDAY(B16)=7),"休日",IF(ISNA(VLOOKUP(B16,'(事務用)2024年度休日一覧(土日除く)'!A:B,2,FALSE)),"","休日"))</f>
        <v/>
      </c>
      <c r="E16" s="130">
        <f>IF(D16="",Q9,"")</f>
        <v>0</v>
      </c>
      <c r="F16" s="69" t="s">
        <v>12</v>
      </c>
      <c r="G16" s="83" t="str">
        <f>IF(D16="",IF(S9="","",S9),"")</f>
        <v/>
      </c>
      <c r="H16" s="134">
        <f>IF(D16="",Q10,"")</f>
        <v>0</v>
      </c>
      <c r="I16" s="72" t="s">
        <v>12</v>
      </c>
      <c r="J16" s="77" t="str">
        <f>IF(D16="",IF(S10="","",S10),"")</f>
        <v/>
      </c>
      <c r="K16" s="210" t="str">
        <f>IF(D16="",IF(W9="","",W9),"")</f>
        <v/>
      </c>
      <c r="L16" s="149"/>
      <c r="M16" s="147"/>
      <c r="N16" s="45">
        <f t="shared" ref="N16:N26" si="16">N15+1</f>
        <v>45463</v>
      </c>
      <c r="O16" s="46" t="str">
        <f t="shared" si="0"/>
        <v>木</v>
      </c>
      <c r="P16" s="283" t="str">
        <f>IF(OR(WEEKDAY(N16)=1,WEEKDAY(N16)=7),"休日",IF(ISNA(VLOOKUP(N16,'(事務用)2024年度休日一覧(土日除く)'!A:B,2,FALSE)),"","休日"))</f>
        <v/>
      </c>
      <c r="Q16" s="130">
        <f>IF(P16="",Q9,"")</f>
        <v>0</v>
      </c>
      <c r="R16" s="69" t="s">
        <v>12</v>
      </c>
      <c r="S16" s="84" t="str">
        <f>IF(P16="",IF(S9="","",S9),"")</f>
        <v/>
      </c>
      <c r="T16" s="130">
        <f>IF(P16="",Q10,"")</f>
        <v>0</v>
      </c>
      <c r="U16" s="72" t="s">
        <v>12</v>
      </c>
      <c r="V16" s="154" t="str">
        <f>IF(P16="",IF(S10="","",S10),"")</f>
        <v/>
      </c>
      <c r="W16" s="217" t="str">
        <f>IF(P16="",IF(W9="","",W9),"")</f>
        <v/>
      </c>
      <c r="X16" s="150"/>
      <c r="Y16" s="119"/>
      <c r="Z16" s="51"/>
      <c r="AA16" s="97"/>
      <c r="AB16" s="281"/>
      <c r="AC16" s="99"/>
      <c r="AD16" s="108" t="s">
        <v>19</v>
      </c>
      <c r="AE16" s="205" t="e">
        <f t="shared" si="1"/>
        <v>#VALUE!</v>
      </c>
      <c r="AF16" s="205" t="e">
        <f t="shared" si="2"/>
        <v>#VALUE!</v>
      </c>
      <c r="AG16" s="230" t="e">
        <f t="shared" si="6"/>
        <v>#VALUE!</v>
      </c>
      <c r="AH16" s="230">
        <f t="shared" si="7"/>
        <v>0</v>
      </c>
      <c r="AI16" s="221" t="str">
        <f t="shared" si="8"/>
        <v/>
      </c>
      <c r="AJ16" s="230" t="str">
        <f t="shared" si="9"/>
        <v/>
      </c>
      <c r="AK16" s="236" t="str">
        <f t="shared" ref="AK16:AK30" si="17">IF(M16="1日",0,IF(AJ16="",AI16,AJ16))</f>
        <v/>
      </c>
      <c r="AL16" s="37"/>
      <c r="AM16" s="106" t="s">
        <v>33</v>
      </c>
      <c r="AN16" s="208" t="e">
        <f t="shared" si="3"/>
        <v>#VALUE!</v>
      </c>
      <c r="AO16" s="208" t="e">
        <f t="shared" si="4"/>
        <v>#VALUE!</v>
      </c>
      <c r="AP16" s="240" t="e">
        <f t="shared" si="10"/>
        <v>#VALUE!</v>
      </c>
      <c r="AQ16" s="240">
        <f t="shared" si="11"/>
        <v>0</v>
      </c>
      <c r="AR16" s="225" t="str">
        <f t="shared" si="12"/>
        <v/>
      </c>
      <c r="AS16" s="242" t="str">
        <f t="shared" si="13"/>
        <v/>
      </c>
      <c r="AT16" s="241" t="str">
        <f t="shared" si="14"/>
        <v/>
      </c>
      <c r="AU16" s="37"/>
      <c r="AV16" s="37"/>
    </row>
    <row r="17" spans="1:48" ht="45" customHeight="1" x14ac:dyDescent="0.15">
      <c r="B17" s="45">
        <f t="shared" si="15"/>
        <v>45447</v>
      </c>
      <c r="C17" s="46" t="str">
        <f t="shared" si="5"/>
        <v>火</v>
      </c>
      <c r="D17" s="283" t="str">
        <f>IF(OR(WEEKDAY(B17)=1,WEEKDAY(B17)=7),"休日",IF(ISNA(VLOOKUP(B17,'(事務用)2024年度休日一覧(土日除く)'!A:B,2,FALSE)),"","休日"))</f>
        <v/>
      </c>
      <c r="E17" s="130">
        <f>IF(D17="",Q9,"")</f>
        <v>0</v>
      </c>
      <c r="F17" s="69" t="s">
        <v>12</v>
      </c>
      <c r="G17" s="78" t="str">
        <f>IF(D17="",IF(S9="","",S9),"")</f>
        <v/>
      </c>
      <c r="H17" s="135">
        <f>IF(D17="",Q10,"")</f>
        <v>0</v>
      </c>
      <c r="I17" s="69" t="s">
        <v>12</v>
      </c>
      <c r="J17" s="77" t="str">
        <f>IF(D17="",IF(S10="","",S10),"")</f>
        <v/>
      </c>
      <c r="K17" s="210" t="str">
        <f>IF(D17="",IF(W9="","",W9),"")</f>
        <v/>
      </c>
      <c r="L17" s="149"/>
      <c r="M17" s="74"/>
      <c r="N17" s="45">
        <f t="shared" si="16"/>
        <v>45464</v>
      </c>
      <c r="O17" s="46" t="str">
        <f t="shared" si="0"/>
        <v>金</v>
      </c>
      <c r="P17" s="283" t="str">
        <f>IF(OR(WEEKDAY(N17)=1,WEEKDAY(N17)=7),"休日",IF(ISNA(VLOOKUP(N17,'(事務用)2024年度休日一覧(土日除く)'!A:B,2,FALSE)),"","休日"))</f>
        <v/>
      </c>
      <c r="Q17" s="130">
        <f>IF(P17="",Q9,"")</f>
        <v>0</v>
      </c>
      <c r="R17" s="69" t="s">
        <v>12</v>
      </c>
      <c r="S17" s="84" t="str">
        <f>IF(P17="",IF(S9="","",S9),"")</f>
        <v/>
      </c>
      <c r="T17" s="130">
        <f>IF(P17="",Q10,"")</f>
        <v>0</v>
      </c>
      <c r="U17" s="72" t="s">
        <v>12</v>
      </c>
      <c r="V17" s="154" t="str">
        <f>IF(P17="",IF(S10="","",S10),"")</f>
        <v/>
      </c>
      <c r="W17" s="217" t="str">
        <f>IF(P17="",IF(W9="","",W9),"")</f>
        <v/>
      </c>
      <c r="X17" s="150"/>
      <c r="Y17" s="255"/>
      <c r="Z17" s="52"/>
      <c r="AA17" s="100"/>
      <c r="AB17" s="100"/>
      <c r="AC17" s="100"/>
      <c r="AD17" s="106" t="s">
        <v>16</v>
      </c>
      <c r="AE17" s="203" t="e">
        <f t="shared" si="1"/>
        <v>#VALUE!</v>
      </c>
      <c r="AF17" s="203" t="e">
        <f t="shared" si="2"/>
        <v>#VALUE!</v>
      </c>
      <c r="AG17" s="228" t="e">
        <f t="shared" si="6"/>
        <v>#VALUE!</v>
      </c>
      <c r="AH17" s="228">
        <f t="shared" si="7"/>
        <v>0</v>
      </c>
      <c r="AI17" s="220" t="str">
        <f t="shared" si="8"/>
        <v/>
      </c>
      <c r="AJ17" s="228" t="str">
        <f t="shared" si="9"/>
        <v/>
      </c>
      <c r="AK17" s="235" t="str">
        <f t="shared" si="17"/>
        <v/>
      </c>
      <c r="AL17" s="100"/>
      <c r="AM17" s="106" t="s">
        <v>34</v>
      </c>
      <c r="AN17" s="203" t="e">
        <f t="shared" si="3"/>
        <v>#VALUE!</v>
      </c>
      <c r="AO17" s="203" t="e">
        <f t="shared" si="4"/>
        <v>#VALUE!</v>
      </c>
      <c r="AP17" s="238" t="e">
        <f t="shared" si="10"/>
        <v>#VALUE!</v>
      </c>
      <c r="AQ17" s="238">
        <f t="shared" si="11"/>
        <v>0</v>
      </c>
      <c r="AR17" s="220" t="str">
        <f t="shared" si="12"/>
        <v/>
      </c>
      <c r="AS17" s="228" t="str">
        <f t="shared" si="13"/>
        <v/>
      </c>
      <c r="AT17" s="241" t="str">
        <f t="shared" si="14"/>
        <v/>
      </c>
      <c r="AU17" s="37"/>
      <c r="AV17" s="37"/>
    </row>
    <row r="18" spans="1:48" ht="45" customHeight="1" x14ac:dyDescent="0.15">
      <c r="B18" s="45">
        <f t="shared" si="15"/>
        <v>45448</v>
      </c>
      <c r="C18" s="46" t="str">
        <f t="shared" si="5"/>
        <v>水</v>
      </c>
      <c r="D18" s="283" t="str">
        <f>IF(OR(WEEKDAY(B18)=1,WEEKDAY(B18)=7),"休日",IF(ISNA(VLOOKUP(B18,'(事務用)2024年度休日一覧(土日除く)'!A:B,2,FALSE)),"","休日"))</f>
        <v/>
      </c>
      <c r="E18" s="130">
        <f>IF(D18="",Q9,"")</f>
        <v>0</v>
      </c>
      <c r="F18" s="69" t="s">
        <v>12</v>
      </c>
      <c r="G18" s="83" t="str">
        <f>IF(D18="",IF(S9="","",S9),"")</f>
        <v/>
      </c>
      <c r="H18" s="130">
        <f>IF(D18="",Q10,"")</f>
        <v>0</v>
      </c>
      <c r="I18" s="69" t="s">
        <v>12</v>
      </c>
      <c r="J18" s="78" t="str">
        <f>IF(D18="",IF(S10="","",S10),"")</f>
        <v/>
      </c>
      <c r="K18" s="210" t="str">
        <f>IF(D18="",IF(W9="","",W9),"")</f>
        <v/>
      </c>
      <c r="L18" s="149"/>
      <c r="M18" s="146"/>
      <c r="N18" s="45">
        <f t="shared" si="16"/>
        <v>45465</v>
      </c>
      <c r="O18" s="46" t="str">
        <f t="shared" si="0"/>
        <v>土</v>
      </c>
      <c r="P18" s="283" t="str">
        <f>IF(OR(WEEKDAY(N18)=1,WEEKDAY(N18)=7),"休日",IF(ISNA(VLOOKUP(N18,'(事務用)2024年度休日一覧(土日除く)'!A:B,2,FALSE)),"","休日"))</f>
        <v>休日</v>
      </c>
      <c r="Q18" s="130" t="str">
        <f>IF(P18="",Q9,"")</f>
        <v/>
      </c>
      <c r="R18" s="69" t="s">
        <v>12</v>
      </c>
      <c r="S18" s="84" t="str">
        <f>IF(P18="",IF(S9="","",S9),"")</f>
        <v/>
      </c>
      <c r="T18" s="130" t="str">
        <f>IF(P18="",Q10,"")</f>
        <v/>
      </c>
      <c r="U18" s="72" t="s">
        <v>12</v>
      </c>
      <c r="V18" s="154" t="str">
        <f>IF(P18="",IF(S10="","",S10),"")</f>
        <v/>
      </c>
      <c r="W18" s="46" t="str">
        <f>IF(P18="",IF(W9="","",W9),"")</f>
        <v/>
      </c>
      <c r="X18" s="151"/>
      <c r="Y18" s="119"/>
      <c r="Z18" s="52"/>
      <c r="AA18" s="97"/>
      <c r="AB18" s="281"/>
      <c r="AC18" s="99"/>
      <c r="AD18" s="109" t="s">
        <v>20</v>
      </c>
      <c r="AE18" s="205" t="e">
        <f t="shared" si="1"/>
        <v>#VALUE!</v>
      </c>
      <c r="AF18" s="205" t="e">
        <f t="shared" si="2"/>
        <v>#VALUE!</v>
      </c>
      <c r="AG18" s="230" t="e">
        <f t="shared" si="6"/>
        <v>#VALUE!</v>
      </c>
      <c r="AH18" s="230">
        <f t="shared" si="7"/>
        <v>0</v>
      </c>
      <c r="AI18" s="221" t="str">
        <f t="shared" si="8"/>
        <v/>
      </c>
      <c r="AJ18" s="230" t="str">
        <f t="shared" si="9"/>
        <v/>
      </c>
      <c r="AK18" s="236" t="str">
        <f t="shared" si="17"/>
        <v/>
      </c>
      <c r="AL18" s="37"/>
      <c r="AM18" s="106" t="s">
        <v>35</v>
      </c>
      <c r="AN18" s="208" t="str">
        <f t="shared" si="3"/>
        <v/>
      </c>
      <c r="AO18" s="208" t="str">
        <f t="shared" si="4"/>
        <v/>
      </c>
      <c r="AP18" s="240" t="e">
        <f t="shared" si="10"/>
        <v>#VALUE!</v>
      </c>
      <c r="AQ18" s="240">
        <f t="shared" si="11"/>
        <v>0</v>
      </c>
      <c r="AR18" s="225" t="str">
        <f t="shared" si="12"/>
        <v/>
      </c>
      <c r="AS18" s="242" t="str">
        <f t="shared" si="13"/>
        <v/>
      </c>
      <c r="AT18" s="241" t="str">
        <f t="shared" si="14"/>
        <v/>
      </c>
      <c r="AU18" s="37"/>
      <c r="AV18" s="37"/>
    </row>
    <row r="19" spans="1:48" ht="45" customHeight="1" x14ac:dyDescent="0.15">
      <c r="B19" s="45">
        <f t="shared" si="15"/>
        <v>45449</v>
      </c>
      <c r="C19" s="46" t="str">
        <f t="shared" si="5"/>
        <v>木</v>
      </c>
      <c r="D19" s="283" t="str">
        <f>IF(OR(WEEKDAY(B19)=1,WEEKDAY(B19)=7),"休日",IF(ISNA(VLOOKUP(B19,'(事務用)2024年度休日一覧(土日除く)'!A:B,2,FALSE)),"","休日"))</f>
        <v/>
      </c>
      <c r="E19" s="130">
        <f>IF(D19="",Q9,"")</f>
        <v>0</v>
      </c>
      <c r="F19" s="69" t="s">
        <v>12</v>
      </c>
      <c r="G19" s="77" t="str">
        <f>IF(D19="",IF(S9="","",S9),"")</f>
        <v/>
      </c>
      <c r="H19" s="134">
        <f>IF(D19="",Q10,"")</f>
        <v>0</v>
      </c>
      <c r="I19" s="69" t="s">
        <v>12</v>
      </c>
      <c r="J19" s="78" t="str">
        <f>IF(D19="",IF(S10="","",S10),"")</f>
        <v/>
      </c>
      <c r="K19" s="210" t="str">
        <f>IF(D19="",IF(W9="","",W9),"")</f>
        <v/>
      </c>
      <c r="L19" s="149"/>
      <c r="M19" s="146"/>
      <c r="N19" s="45">
        <f t="shared" si="16"/>
        <v>45466</v>
      </c>
      <c r="O19" s="46" t="str">
        <f t="shared" si="0"/>
        <v>日</v>
      </c>
      <c r="P19" s="283" t="str">
        <f>IF(OR(WEEKDAY(N19)=1,WEEKDAY(N19)=7),"休日",IF(ISNA(VLOOKUP(N19,'(事務用)2024年度休日一覧(土日除く)'!A:B,2,FALSE)),"","休日"))</f>
        <v>休日</v>
      </c>
      <c r="Q19" s="130" t="str">
        <f>IF(P19="",Q9,"")</f>
        <v/>
      </c>
      <c r="R19" s="69" t="s">
        <v>12</v>
      </c>
      <c r="S19" s="84" t="str">
        <f>IF(P19="",IF(S9="","",S9),"")</f>
        <v/>
      </c>
      <c r="T19" s="130" t="str">
        <f>IF(P19="",Q10,"")</f>
        <v/>
      </c>
      <c r="U19" s="72" t="s">
        <v>12</v>
      </c>
      <c r="V19" s="154" t="str">
        <f>IF(P19="",IF(S10="","",S10),"")</f>
        <v/>
      </c>
      <c r="W19" s="213" t="str">
        <f>IF(P19="",IF(W9="","",W9),"")</f>
        <v/>
      </c>
      <c r="X19" s="149"/>
      <c r="Y19" s="119"/>
      <c r="Z19" s="52"/>
      <c r="AA19" s="105"/>
      <c r="AB19" s="105"/>
      <c r="AC19" s="105"/>
      <c r="AD19" s="109" t="s">
        <v>21</v>
      </c>
      <c r="AE19" s="206" t="e">
        <f t="shared" si="1"/>
        <v>#VALUE!</v>
      </c>
      <c r="AF19" s="206" t="e">
        <f t="shared" si="2"/>
        <v>#VALUE!</v>
      </c>
      <c r="AG19" s="231" t="e">
        <f t="shared" si="6"/>
        <v>#VALUE!</v>
      </c>
      <c r="AH19" s="231">
        <f t="shared" si="7"/>
        <v>0</v>
      </c>
      <c r="AI19" s="224" t="str">
        <f t="shared" si="8"/>
        <v/>
      </c>
      <c r="AJ19" s="231" t="str">
        <f t="shared" si="9"/>
        <v/>
      </c>
      <c r="AK19" s="235" t="str">
        <f>IF(M19="1日",0,IF(AJ19="",AI19,AJ19))</f>
        <v/>
      </c>
      <c r="AL19" s="105"/>
      <c r="AM19" s="106" t="s">
        <v>36</v>
      </c>
      <c r="AN19" s="206" t="str">
        <f t="shared" si="3"/>
        <v/>
      </c>
      <c r="AO19" s="208" t="str">
        <f t="shared" si="4"/>
        <v/>
      </c>
      <c r="AP19" s="240" t="e">
        <f t="shared" si="10"/>
        <v>#VALUE!</v>
      </c>
      <c r="AQ19" s="240">
        <f t="shared" si="11"/>
        <v>0</v>
      </c>
      <c r="AR19" s="225" t="str">
        <f t="shared" si="12"/>
        <v/>
      </c>
      <c r="AS19" s="242" t="str">
        <f t="shared" si="13"/>
        <v/>
      </c>
      <c r="AT19" s="241" t="str">
        <f t="shared" si="14"/>
        <v/>
      </c>
      <c r="AU19" s="37"/>
      <c r="AV19" s="37"/>
    </row>
    <row r="20" spans="1:48" ht="45" customHeight="1" x14ac:dyDescent="0.15">
      <c r="B20" s="45">
        <f t="shared" si="15"/>
        <v>45450</v>
      </c>
      <c r="C20" s="46" t="str">
        <f t="shared" si="5"/>
        <v>金</v>
      </c>
      <c r="D20" s="283" t="str">
        <f>IF(OR(WEEKDAY(B20)=1,WEEKDAY(B20)=7),"休日",IF(ISNA(VLOOKUP(B20,'(事務用)2024年度休日一覧(土日除く)'!A:B,2,FALSE)),"","休日"))</f>
        <v/>
      </c>
      <c r="E20" s="130">
        <f>IF(D20="",Q9,"")</f>
        <v>0</v>
      </c>
      <c r="F20" s="69" t="s">
        <v>12</v>
      </c>
      <c r="G20" s="77" t="str">
        <f>IF(D20="",IF(S9="","",S9),"")</f>
        <v/>
      </c>
      <c r="H20" s="135">
        <f>IF(D20="",Q10,"")</f>
        <v>0</v>
      </c>
      <c r="I20" s="69" t="s">
        <v>12</v>
      </c>
      <c r="J20" s="78" t="str">
        <f>IF(D20="",IF(S10="","",S10),"")</f>
        <v/>
      </c>
      <c r="K20" s="210" t="str">
        <f>IF(D20="",IF(W9="","",W9),"")</f>
        <v/>
      </c>
      <c r="L20" s="149"/>
      <c r="M20" s="147"/>
      <c r="N20" s="45">
        <f t="shared" si="16"/>
        <v>45467</v>
      </c>
      <c r="O20" s="46" t="str">
        <f t="shared" si="0"/>
        <v>月</v>
      </c>
      <c r="P20" s="283" t="str">
        <f>IF(OR(WEEKDAY(N20)=1,WEEKDAY(N20)=7),"休日",IF(ISNA(VLOOKUP(N20,'(事務用)2024年度休日一覧(土日除く)'!A:B,2,FALSE)),"","休日"))</f>
        <v/>
      </c>
      <c r="Q20" s="130">
        <f>IF(P20="",Q9,"")</f>
        <v>0</v>
      </c>
      <c r="R20" s="69" t="s">
        <v>12</v>
      </c>
      <c r="S20" s="84" t="str">
        <f>IF(P20="",IF(S9="","",S9),"")</f>
        <v/>
      </c>
      <c r="T20" s="130">
        <f>IF(P20="",Q10,"")</f>
        <v>0</v>
      </c>
      <c r="U20" s="72" t="s">
        <v>12</v>
      </c>
      <c r="V20" s="154" t="str">
        <f>IF(P20="",IF(S10="","",S10),"")</f>
        <v/>
      </c>
      <c r="W20" s="46" t="str">
        <f>IF(P20="",IF(W9="","",W9),"")</f>
        <v/>
      </c>
      <c r="X20" s="150"/>
      <c r="Y20" s="119"/>
      <c r="Z20" s="52"/>
      <c r="AA20" s="105"/>
      <c r="AB20" s="105"/>
      <c r="AC20" s="105"/>
      <c r="AD20" s="109" t="s">
        <v>22</v>
      </c>
      <c r="AE20" s="206" t="e">
        <f t="shared" si="1"/>
        <v>#VALUE!</v>
      </c>
      <c r="AF20" s="206" t="e">
        <f t="shared" si="2"/>
        <v>#VALUE!</v>
      </c>
      <c r="AG20" s="231" t="e">
        <f t="shared" si="6"/>
        <v>#VALUE!</v>
      </c>
      <c r="AH20" s="231">
        <f t="shared" si="7"/>
        <v>0</v>
      </c>
      <c r="AI20" s="224" t="str">
        <f t="shared" si="8"/>
        <v/>
      </c>
      <c r="AJ20" s="231" t="str">
        <f t="shared" si="9"/>
        <v/>
      </c>
      <c r="AK20" s="235" t="str">
        <f t="shared" si="17"/>
        <v/>
      </c>
      <c r="AL20" s="105"/>
      <c r="AM20" s="106" t="s">
        <v>37</v>
      </c>
      <c r="AN20" s="206" t="e">
        <f t="shared" si="3"/>
        <v>#VALUE!</v>
      </c>
      <c r="AO20" s="208" t="e">
        <f t="shared" si="4"/>
        <v>#VALUE!</v>
      </c>
      <c r="AP20" s="240" t="e">
        <f t="shared" si="10"/>
        <v>#VALUE!</v>
      </c>
      <c r="AQ20" s="240">
        <f t="shared" si="11"/>
        <v>0</v>
      </c>
      <c r="AR20" s="225" t="str">
        <f t="shared" si="12"/>
        <v/>
      </c>
      <c r="AS20" s="242" t="str">
        <f t="shared" si="13"/>
        <v/>
      </c>
      <c r="AT20" s="241" t="str">
        <f t="shared" si="14"/>
        <v/>
      </c>
      <c r="AU20" s="37"/>
      <c r="AV20" s="37"/>
    </row>
    <row r="21" spans="1:48" ht="45" customHeight="1" x14ac:dyDescent="0.15">
      <c r="B21" s="45">
        <f t="shared" si="15"/>
        <v>45451</v>
      </c>
      <c r="C21" s="46" t="str">
        <f t="shared" si="5"/>
        <v>土</v>
      </c>
      <c r="D21" s="283" t="str">
        <f>IF(OR(WEEKDAY(B21)=1,WEEKDAY(B21)=7),"休日",IF(ISNA(VLOOKUP(B21,'(事務用)2024年度休日一覧(土日除く)'!A:B,2,FALSE)),"","休日"))</f>
        <v>休日</v>
      </c>
      <c r="E21" s="130" t="str">
        <f>IF(D21="",Q9,"")</f>
        <v/>
      </c>
      <c r="F21" s="69" t="s">
        <v>12</v>
      </c>
      <c r="G21" s="78" t="str">
        <f>IF(D21="",IF(S9="","",S9),"")</f>
        <v/>
      </c>
      <c r="H21" s="130" t="str">
        <f>IF(D21="",Q10,"")</f>
        <v/>
      </c>
      <c r="I21" s="69" t="s">
        <v>12</v>
      </c>
      <c r="J21" s="78" t="str">
        <f>IF(D21="",IF(S10="","",S10),"")</f>
        <v/>
      </c>
      <c r="K21" s="212" t="str">
        <f>IF(D21="",IF(W9="","",W9),"")</f>
        <v/>
      </c>
      <c r="L21" s="150"/>
      <c r="M21" s="147"/>
      <c r="N21" s="45">
        <f t="shared" si="16"/>
        <v>45468</v>
      </c>
      <c r="O21" s="46" t="str">
        <f t="shared" si="0"/>
        <v>火</v>
      </c>
      <c r="P21" s="283" t="str">
        <f>IF(OR(WEEKDAY(N21)=1,WEEKDAY(N21)=7),"休日",IF(ISNA(VLOOKUP(N21,'(事務用)2024年度休日一覧(土日除く)'!A:B,2,FALSE)),"","休日"))</f>
        <v/>
      </c>
      <c r="Q21" s="130">
        <f>IF(P21="",Q9,"")</f>
        <v>0</v>
      </c>
      <c r="R21" s="69" t="s">
        <v>12</v>
      </c>
      <c r="S21" s="84" t="str">
        <f>IF(P21="",IF(S9="","",S9),"")</f>
        <v/>
      </c>
      <c r="T21" s="130">
        <f>IF(P21="",Q10,"")</f>
        <v>0</v>
      </c>
      <c r="U21" s="72" t="s">
        <v>12</v>
      </c>
      <c r="V21" s="154" t="str">
        <f>IF(P21="",IF(S10="","",S10),"")</f>
        <v/>
      </c>
      <c r="W21" s="217" t="str">
        <f>IF(P21="",IF(W9="","",W9),"")</f>
        <v/>
      </c>
      <c r="X21" s="175"/>
      <c r="Y21" s="119"/>
      <c r="Z21" s="52"/>
      <c r="AA21" s="101"/>
      <c r="AB21" s="101"/>
      <c r="AC21" s="101"/>
      <c r="AD21" s="109" t="s">
        <v>23</v>
      </c>
      <c r="AE21" s="205" t="str">
        <f t="shared" si="1"/>
        <v/>
      </c>
      <c r="AF21" s="205" t="str">
        <f t="shared" si="2"/>
        <v/>
      </c>
      <c r="AG21" s="230" t="e">
        <f t="shared" si="6"/>
        <v>#VALUE!</v>
      </c>
      <c r="AH21" s="230">
        <f t="shared" si="7"/>
        <v>0</v>
      </c>
      <c r="AI21" s="221" t="str">
        <f t="shared" si="8"/>
        <v/>
      </c>
      <c r="AJ21" s="230" t="str">
        <f t="shared" si="9"/>
        <v/>
      </c>
      <c r="AK21" s="236" t="str">
        <f t="shared" si="17"/>
        <v/>
      </c>
      <c r="AL21" s="101"/>
      <c r="AM21" s="106" t="s">
        <v>38</v>
      </c>
      <c r="AN21" s="208" t="e">
        <f t="shared" si="3"/>
        <v>#VALUE!</v>
      </c>
      <c r="AO21" s="208" t="e">
        <f t="shared" si="4"/>
        <v>#VALUE!</v>
      </c>
      <c r="AP21" s="240" t="e">
        <f t="shared" si="10"/>
        <v>#VALUE!</v>
      </c>
      <c r="AQ21" s="240">
        <f t="shared" si="11"/>
        <v>0</v>
      </c>
      <c r="AR21" s="225" t="str">
        <f t="shared" si="12"/>
        <v/>
      </c>
      <c r="AS21" s="242" t="str">
        <f t="shared" si="13"/>
        <v/>
      </c>
      <c r="AT21" s="241" t="str">
        <f t="shared" si="14"/>
        <v/>
      </c>
      <c r="AU21" s="37"/>
      <c r="AV21" s="37"/>
    </row>
    <row r="22" spans="1:48" ht="45" customHeight="1" x14ac:dyDescent="0.15">
      <c r="B22" s="45">
        <f t="shared" si="15"/>
        <v>45452</v>
      </c>
      <c r="C22" s="46" t="str">
        <f t="shared" si="5"/>
        <v>日</v>
      </c>
      <c r="D22" s="283" t="str">
        <f>IF(OR(WEEKDAY(B22)=1,WEEKDAY(B22)=7),"休日",IF(ISNA(VLOOKUP(B22,'(事務用)2024年度休日一覧(土日除く)'!A:B,2,FALSE)),"","休日"))</f>
        <v>休日</v>
      </c>
      <c r="E22" s="130" t="str">
        <f>IF(D22="",Q9,"")</f>
        <v/>
      </c>
      <c r="F22" s="69" t="s">
        <v>12</v>
      </c>
      <c r="G22" s="83" t="str">
        <f>IF(D22="",IF(S9="","",S9),"")</f>
        <v/>
      </c>
      <c r="H22" s="130" t="str">
        <f>IF(D22="",Q10,"")</f>
        <v/>
      </c>
      <c r="I22" s="69" t="s">
        <v>12</v>
      </c>
      <c r="J22" s="80" t="str">
        <f>IF(D22="",IF(S10="","",S10),"")</f>
        <v/>
      </c>
      <c r="K22" s="213" t="str">
        <f>IF(D22="",IF(W9="","",W9),"")</f>
        <v/>
      </c>
      <c r="L22" s="151"/>
      <c r="M22" s="147"/>
      <c r="N22" s="45">
        <f t="shared" si="16"/>
        <v>45469</v>
      </c>
      <c r="O22" s="46" t="str">
        <f t="shared" si="0"/>
        <v>水</v>
      </c>
      <c r="P22" s="283" t="str">
        <f>IF(OR(WEEKDAY(N22)=1,WEEKDAY(N22)=7),"休日",IF(ISNA(VLOOKUP(N22,'(事務用)2024年度休日一覧(土日除く)'!A:B,2,FALSE)),"","休日"))</f>
        <v/>
      </c>
      <c r="Q22" s="130">
        <f>IF(P22="",Q9,"")</f>
        <v>0</v>
      </c>
      <c r="R22" s="69" t="s">
        <v>12</v>
      </c>
      <c r="S22" s="84" t="str">
        <f>IF(P22="",IF(S9="","",S9),"")</f>
        <v/>
      </c>
      <c r="T22" s="130">
        <f>IF(P22="",Q10,"")</f>
        <v>0</v>
      </c>
      <c r="U22" s="72" t="s">
        <v>12</v>
      </c>
      <c r="V22" s="154" t="str">
        <f>IF(P22="",IF(S10="","",S10),"")</f>
        <v/>
      </c>
      <c r="W22" s="217" t="str">
        <f>IF(P22="",IF(W9="","",W9),"")</f>
        <v/>
      </c>
      <c r="X22" s="150"/>
      <c r="Y22" s="119"/>
      <c r="Z22" s="52"/>
      <c r="AA22" s="102"/>
      <c r="AB22" s="102"/>
      <c r="AC22" s="104"/>
      <c r="AD22" s="109" t="s">
        <v>24</v>
      </c>
      <c r="AE22" s="207" t="str">
        <f t="shared" si="1"/>
        <v/>
      </c>
      <c r="AF22" s="207" t="str">
        <f t="shared" si="2"/>
        <v/>
      </c>
      <c r="AG22" s="232" t="e">
        <f t="shared" si="6"/>
        <v>#VALUE!</v>
      </c>
      <c r="AH22" s="232">
        <f t="shared" si="7"/>
        <v>0</v>
      </c>
      <c r="AI22" s="222" t="str">
        <f t="shared" si="8"/>
        <v/>
      </c>
      <c r="AJ22" s="232" t="str">
        <f t="shared" si="9"/>
        <v/>
      </c>
      <c r="AK22" s="236" t="str">
        <f t="shared" si="17"/>
        <v/>
      </c>
      <c r="AL22" s="37"/>
      <c r="AM22" s="106" t="s">
        <v>39</v>
      </c>
      <c r="AN22" s="208" t="e">
        <f t="shared" si="3"/>
        <v>#VALUE!</v>
      </c>
      <c r="AO22" s="208" t="e">
        <f t="shared" si="4"/>
        <v>#VALUE!</v>
      </c>
      <c r="AP22" s="240" t="e">
        <f t="shared" si="10"/>
        <v>#VALUE!</v>
      </c>
      <c r="AQ22" s="240">
        <f t="shared" si="11"/>
        <v>0</v>
      </c>
      <c r="AR22" s="225" t="str">
        <f t="shared" si="12"/>
        <v/>
      </c>
      <c r="AS22" s="242" t="str">
        <f t="shared" si="13"/>
        <v/>
      </c>
      <c r="AT22" s="241" t="str">
        <f t="shared" si="14"/>
        <v/>
      </c>
      <c r="AU22" s="37"/>
      <c r="AV22" s="37"/>
    </row>
    <row r="23" spans="1:48" ht="45" customHeight="1" x14ac:dyDescent="0.15">
      <c r="B23" s="45">
        <f t="shared" si="15"/>
        <v>45453</v>
      </c>
      <c r="C23" s="46" t="str">
        <f t="shared" si="5"/>
        <v>月</v>
      </c>
      <c r="D23" s="283" t="str">
        <f>IF(OR(WEEKDAY(B23)=1,WEEKDAY(B23)=7),"休日",IF(ISNA(VLOOKUP(B23,'(事務用)2024年度休日一覧(土日除く)'!A:B,2,FALSE)),"","休日"))</f>
        <v/>
      </c>
      <c r="E23" s="130">
        <f>IF(D23="",Q9,"")</f>
        <v>0</v>
      </c>
      <c r="F23" s="69" t="s">
        <v>12</v>
      </c>
      <c r="G23" s="78" t="str">
        <f>IF(D23="",IF(S9="","",S9),"")</f>
        <v/>
      </c>
      <c r="H23" s="130">
        <f>IF(D23="",Q10,"")</f>
        <v>0</v>
      </c>
      <c r="I23" s="69" t="s">
        <v>12</v>
      </c>
      <c r="J23" s="77" t="str">
        <f>IF(D23="",IF(S10="","",S10),"")</f>
        <v/>
      </c>
      <c r="K23" s="210" t="str">
        <f>IF(D23="",IF(W9="","",W9),"")</f>
        <v/>
      </c>
      <c r="L23" s="150"/>
      <c r="M23" s="74"/>
      <c r="N23" s="45">
        <f t="shared" si="16"/>
        <v>45470</v>
      </c>
      <c r="O23" s="46" t="str">
        <f t="shared" si="0"/>
        <v>木</v>
      </c>
      <c r="P23" s="283" t="str">
        <f>IF(OR(WEEKDAY(N23)=1,WEEKDAY(N23)=7),"休日",IF(ISNA(VLOOKUP(N23,'(事務用)2024年度休日一覧(土日除く)'!A:B,2,FALSE)),"","休日"))</f>
        <v/>
      </c>
      <c r="Q23" s="130">
        <f>IF(P23="",Q9,"")</f>
        <v>0</v>
      </c>
      <c r="R23" s="69" t="s">
        <v>12</v>
      </c>
      <c r="S23" s="84" t="str">
        <f>IF(P23="",IF(S9="","",S9),"")</f>
        <v/>
      </c>
      <c r="T23" s="130">
        <f>IF(P23="",Q10,"")</f>
        <v>0</v>
      </c>
      <c r="U23" s="69" t="s">
        <v>12</v>
      </c>
      <c r="V23" s="154" t="str">
        <f>IF(P23="",IF(S10="","",S10),"")</f>
        <v/>
      </c>
      <c r="W23" s="217" t="str">
        <f>IF(P23="",IF(W9="","",W9),"")</f>
        <v/>
      </c>
      <c r="X23" s="150"/>
      <c r="Y23" s="256"/>
      <c r="Z23" s="52"/>
      <c r="AA23" s="12"/>
      <c r="AB23" s="12"/>
      <c r="AC23" s="22"/>
      <c r="AD23" s="109" t="s">
        <v>25</v>
      </c>
      <c r="AE23" s="207" t="e">
        <f t="shared" si="1"/>
        <v>#VALUE!</v>
      </c>
      <c r="AF23" s="207" t="e">
        <f t="shared" si="2"/>
        <v>#VALUE!</v>
      </c>
      <c r="AG23" s="232" t="e">
        <f t="shared" si="6"/>
        <v>#VALUE!</v>
      </c>
      <c r="AH23" s="232">
        <f t="shared" si="7"/>
        <v>0</v>
      </c>
      <c r="AI23" s="222" t="str">
        <f t="shared" si="8"/>
        <v/>
      </c>
      <c r="AJ23" s="232" t="str">
        <f t="shared" si="9"/>
        <v/>
      </c>
      <c r="AK23" s="236" t="str">
        <f t="shared" si="17"/>
        <v/>
      </c>
      <c r="AM23" s="106" t="s">
        <v>40</v>
      </c>
      <c r="AN23" s="208" t="e">
        <f t="shared" si="3"/>
        <v>#VALUE!</v>
      </c>
      <c r="AO23" s="208" t="e">
        <f t="shared" si="4"/>
        <v>#VALUE!</v>
      </c>
      <c r="AP23" s="240" t="e">
        <f t="shared" si="10"/>
        <v>#VALUE!</v>
      </c>
      <c r="AQ23" s="240">
        <f t="shared" si="11"/>
        <v>0</v>
      </c>
      <c r="AR23" s="225" t="str">
        <f t="shared" si="12"/>
        <v/>
      </c>
      <c r="AS23" s="242" t="str">
        <f t="shared" si="13"/>
        <v/>
      </c>
      <c r="AT23" s="241" t="str">
        <f t="shared" si="14"/>
        <v/>
      </c>
    </row>
    <row r="24" spans="1:48" ht="45" customHeight="1" x14ac:dyDescent="0.15">
      <c r="B24" s="45">
        <f t="shared" si="15"/>
        <v>45454</v>
      </c>
      <c r="C24" s="46" t="str">
        <f t="shared" si="5"/>
        <v>火</v>
      </c>
      <c r="D24" s="283" t="str">
        <f>IF(OR(WEEKDAY(B24)=1,WEEKDAY(B24)=7),"休日",IF(ISNA(VLOOKUP(B24,'(事務用)2024年度休日一覧(土日除く)'!A:B,2,FALSE)),"","休日"))</f>
        <v/>
      </c>
      <c r="E24" s="130">
        <f>IF(D24="",Q9,"")</f>
        <v>0</v>
      </c>
      <c r="F24" s="69" t="s">
        <v>12</v>
      </c>
      <c r="G24" s="83" t="str">
        <f>IF(D24="",IF(S9="","",S9),"")</f>
        <v/>
      </c>
      <c r="H24" s="134">
        <f>IF(D24="",Q10,"")</f>
        <v>0</v>
      </c>
      <c r="I24" s="69" t="s">
        <v>12</v>
      </c>
      <c r="J24" s="77" t="str">
        <f>IF(D24="",IF(S10="","",S10),"")</f>
        <v/>
      </c>
      <c r="K24" s="46" t="str">
        <f>IF(D24="",IF(W9="","",W9),"")</f>
        <v/>
      </c>
      <c r="L24" s="151"/>
      <c r="M24" s="147"/>
      <c r="N24" s="45">
        <f t="shared" si="16"/>
        <v>45471</v>
      </c>
      <c r="O24" s="46" t="str">
        <f t="shared" si="0"/>
        <v>金</v>
      </c>
      <c r="P24" s="283" t="str">
        <f>IF(OR(WEEKDAY(N24)=1,WEEKDAY(N24)=7),"休日",IF(ISNA(VLOOKUP(N24,'(事務用)2024年度休日一覧(土日除く)'!A:B,2,FALSE)),"","休日"))</f>
        <v/>
      </c>
      <c r="Q24" s="130">
        <f>IF(P24="",Q9,"")</f>
        <v>0</v>
      </c>
      <c r="R24" s="69" t="s">
        <v>12</v>
      </c>
      <c r="S24" s="84" t="str">
        <f>IF(P24="",IF(S9="","",S9),"")</f>
        <v/>
      </c>
      <c r="T24" s="130">
        <f>IF(P24="",Q10,"")</f>
        <v>0</v>
      </c>
      <c r="U24" s="72" t="s">
        <v>12</v>
      </c>
      <c r="V24" s="154" t="str">
        <f>IF(P24="",IF(S10="","",S10),"")</f>
        <v/>
      </c>
      <c r="W24" s="217" t="str">
        <f>IF(P24="",IF(W9="","",W9),"")</f>
        <v/>
      </c>
      <c r="X24" s="150"/>
      <c r="Y24" s="256"/>
      <c r="Z24" s="52"/>
      <c r="AA24" s="59"/>
      <c r="AB24" s="12"/>
      <c r="AC24" s="22"/>
      <c r="AD24" s="109" t="s">
        <v>26</v>
      </c>
      <c r="AE24" s="207" t="e">
        <f t="shared" si="1"/>
        <v>#VALUE!</v>
      </c>
      <c r="AF24" s="207" t="e">
        <f t="shared" si="2"/>
        <v>#VALUE!</v>
      </c>
      <c r="AG24" s="232" t="e">
        <f t="shared" si="6"/>
        <v>#VALUE!</v>
      </c>
      <c r="AH24" s="232">
        <f t="shared" si="7"/>
        <v>0</v>
      </c>
      <c r="AI24" s="222" t="str">
        <f t="shared" si="8"/>
        <v/>
      </c>
      <c r="AJ24" s="232" t="str">
        <f t="shared" si="9"/>
        <v/>
      </c>
      <c r="AK24" s="236" t="str">
        <f t="shared" si="17"/>
        <v/>
      </c>
      <c r="AM24" s="106" t="s">
        <v>41</v>
      </c>
      <c r="AN24" s="208" t="e">
        <f t="shared" si="3"/>
        <v>#VALUE!</v>
      </c>
      <c r="AO24" s="208" t="e">
        <f t="shared" si="4"/>
        <v>#VALUE!</v>
      </c>
      <c r="AP24" s="240" t="e">
        <f t="shared" si="10"/>
        <v>#VALUE!</v>
      </c>
      <c r="AQ24" s="240">
        <f t="shared" si="11"/>
        <v>0</v>
      </c>
      <c r="AR24" s="225" t="str">
        <f t="shared" si="12"/>
        <v/>
      </c>
      <c r="AS24" s="242" t="str">
        <f t="shared" si="13"/>
        <v/>
      </c>
      <c r="AT24" s="241" t="str">
        <f t="shared" si="14"/>
        <v/>
      </c>
    </row>
    <row r="25" spans="1:48" ht="45" customHeight="1" x14ac:dyDescent="0.15">
      <c r="B25" s="45">
        <f t="shared" si="15"/>
        <v>45455</v>
      </c>
      <c r="C25" s="46" t="str">
        <f t="shared" si="5"/>
        <v>水</v>
      </c>
      <c r="D25" s="283" t="str">
        <f>IF(OR(WEEKDAY(B25)=1,WEEKDAY(B25)=7),"休日",IF(ISNA(VLOOKUP(B25,'(事務用)2024年度休日一覧(土日除く)'!A:B,2,FALSE)),"","休日"))</f>
        <v/>
      </c>
      <c r="E25" s="130">
        <f>IF(D25="",Q9,"")</f>
        <v>0</v>
      </c>
      <c r="F25" s="69" t="s">
        <v>12</v>
      </c>
      <c r="G25" s="77" t="str">
        <f>IF(D25="",IF(S9="","",S9),"")</f>
        <v/>
      </c>
      <c r="H25" s="135">
        <f>IF(D25="",Q10,"")</f>
        <v>0</v>
      </c>
      <c r="I25" s="72" t="s">
        <v>12</v>
      </c>
      <c r="J25" s="78" t="str">
        <f>IF(D25="",IF(S10="","",S10),"")</f>
        <v/>
      </c>
      <c r="K25" s="212" t="str">
        <f>IF(D25="",IF(W9="","",W9),"")</f>
        <v/>
      </c>
      <c r="L25" s="150"/>
      <c r="M25" s="74"/>
      <c r="N25" s="45">
        <f t="shared" si="16"/>
        <v>45472</v>
      </c>
      <c r="O25" s="46" t="str">
        <f t="shared" si="0"/>
        <v>土</v>
      </c>
      <c r="P25" s="283" t="str">
        <f>IF(OR(WEEKDAY(N25)=1,WEEKDAY(N25)=7),"休日",IF(ISNA(VLOOKUP(N25,'(事務用)2024年度休日一覧(土日除く)'!A:B,2,FALSE)),"","休日"))</f>
        <v>休日</v>
      </c>
      <c r="Q25" s="130" t="str">
        <f>IF(P25="",Q9,"")</f>
        <v/>
      </c>
      <c r="R25" s="69" t="s">
        <v>12</v>
      </c>
      <c r="S25" s="84" t="str">
        <f>IF(P25="",IF(S9="","",S9),"")</f>
        <v/>
      </c>
      <c r="T25" s="130" t="str">
        <f>IF(P25="",Q10,"")</f>
        <v/>
      </c>
      <c r="U25" s="72" t="s">
        <v>12</v>
      </c>
      <c r="V25" s="154" t="str">
        <f>IF(P25="",IF(S10="","",S10),"")</f>
        <v/>
      </c>
      <c r="W25" s="217" t="str">
        <f>IF(P25="",IF(W9="","",W9),"")</f>
        <v/>
      </c>
      <c r="X25" s="150"/>
      <c r="Y25" s="256"/>
      <c r="Z25" s="52"/>
      <c r="AA25" s="12"/>
      <c r="AB25" s="12"/>
      <c r="AC25" s="22"/>
      <c r="AD25" s="109" t="s">
        <v>27</v>
      </c>
      <c r="AE25" s="207" t="e">
        <f t="shared" si="1"/>
        <v>#VALUE!</v>
      </c>
      <c r="AF25" s="207" t="e">
        <f t="shared" si="2"/>
        <v>#VALUE!</v>
      </c>
      <c r="AG25" s="232" t="e">
        <f t="shared" si="6"/>
        <v>#VALUE!</v>
      </c>
      <c r="AH25" s="232">
        <f t="shared" si="7"/>
        <v>0</v>
      </c>
      <c r="AI25" s="222" t="str">
        <f t="shared" si="8"/>
        <v/>
      </c>
      <c r="AJ25" s="232" t="str">
        <f t="shared" si="9"/>
        <v/>
      </c>
      <c r="AK25" s="236" t="str">
        <f t="shared" si="17"/>
        <v/>
      </c>
      <c r="AM25" s="106" t="s">
        <v>42</v>
      </c>
      <c r="AN25" s="208" t="str">
        <f t="shared" si="3"/>
        <v/>
      </c>
      <c r="AO25" s="208" t="str">
        <f t="shared" si="4"/>
        <v/>
      </c>
      <c r="AP25" s="240" t="e">
        <f t="shared" si="10"/>
        <v>#VALUE!</v>
      </c>
      <c r="AQ25" s="240">
        <f t="shared" si="11"/>
        <v>0</v>
      </c>
      <c r="AR25" s="225" t="str">
        <f t="shared" si="12"/>
        <v/>
      </c>
      <c r="AS25" s="242" t="str">
        <f t="shared" si="13"/>
        <v/>
      </c>
      <c r="AT25" s="241" t="str">
        <f t="shared" si="14"/>
        <v/>
      </c>
    </row>
    <row r="26" spans="1:48" ht="45" customHeight="1" x14ac:dyDescent="0.15">
      <c r="B26" s="45">
        <f t="shared" si="15"/>
        <v>45456</v>
      </c>
      <c r="C26" s="46" t="str">
        <f t="shared" si="5"/>
        <v>木</v>
      </c>
      <c r="D26" s="283" t="str">
        <f>IF(OR(WEEKDAY(B26)=1,WEEKDAY(B26)=7),"休日",IF(ISNA(VLOOKUP(B26,'(事務用)2024年度休日一覧(土日除く)'!A:B,2,FALSE)),"","休日"))</f>
        <v/>
      </c>
      <c r="E26" s="130">
        <f>IF(D26="",Q9,"")</f>
        <v>0</v>
      </c>
      <c r="F26" s="69" t="s">
        <v>12</v>
      </c>
      <c r="G26" s="77" t="str">
        <f>IF(D26="",IF(S9="","",S9),"")</f>
        <v/>
      </c>
      <c r="H26" s="130">
        <f>IF(D26="",Q10,"")</f>
        <v>0</v>
      </c>
      <c r="I26" s="72" t="s">
        <v>12</v>
      </c>
      <c r="J26" s="77" t="str">
        <f>IF(D26="",IF(S10="","",S10),"")</f>
        <v/>
      </c>
      <c r="K26" s="210" t="str">
        <f>IF(D26="",IF(W9="","",W9),"")</f>
        <v/>
      </c>
      <c r="L26" s="150"/>
      <c r="M26" s="146"/>
      <c r="N26" s="47">
        <f t="shared" si="16"/>
        <v>45473</v>
      </c>
      <c r="O26" s="48" t="str">
        <f t="shared" si="0"/>
        <v>日</v>
      </c>
      <c r="P26" s="284" t="str">
        <f>IF(OR(WEEKDAY(N26)=1,WEEKDAY(N26)=7),"休日",IF(ISNA(VLOOKUP(N26,'(事務用)2024年度休日一覧(土日除く)'!A:B,2,FALSE)),"","休日"))</f>
        <v>休日</v>
      </c>
      <c r="Q26" s="135" t="str">
        <f>IF(P26="",Q9,"")</f>
        <v/>
      </c>
      <c r="R26" s="69" t="s">
        <v>12</v>
      </c>
      <c r="S26" s="251" t="str">
        <f>IF(P26="",IF(S9="","",S9),"")</f>
        <v/>
      </c>
      <c r="T26" s="135" t="str">
        <f>IF(P26="",Q10,"")</f>
        <v/>
      </c>
      <c r="U26" s="73" t="s">
        <v>12</v>
      </c>
      <c r="V26" s="80" t="str">
        <f>IF(P26="",IF(S10="","",S10),"")</f>
        <v/>
      </c>
      <c r="W26" s="46" t="str">
        <f>IF(P26="",IF(W9="","",W9),"")</f>
        <v/>
      </c>
      <c r="X26" s="150"/>
      <c r="Y26" s="119"/>
      <c r="Z26" s="52"/>
      <c r="AA26" s="12"/>
      <c r="AB26" s="12"/>
      <c r="AC26" s="22"/>
      <c r="AD26" s="109" t="s">
        <v>28</v>
      </c>
      <c r="AE26" s="207" t="e">
        <f t="shared" si="1"/>
        <v>#VALUE!</v>
      </c>
      <c r="AF26" s="207" t="e">
        <f t="shared" si="2"/>
        <v>#VALUE!</v>
      </c>
      <c r="AG26" s="232" t="e">
        <f t="shared" si="6"/>
        <v>#VALUE!</v>
      </c>
      <c r="AH26" s="232">
        <f t="shared" si="7"/>
        <v>0</v>
      </c>
      <c r="AI26" s="222" t="str">
        <f t="shared" si="8"/>
        <v/>
      </c>
      <c r="AJ26" s="232" t="str">
        <f t="shared" si="9"/>
        <v/>
      </c>
      <c r="AK26" s="236" t="str">
        <f t="shared" si="17"/>
        <v/>
      </c>
      <c r="AM26" s="106" t="s">
        <v>43</v>
      </c>
      <c r="AN26" s="208" t="str">
        <f t="shared" si="3"/>
        <v/>
      </c>
      <c r="AO26" s="208" t="str">
        <f t="shared" si="4"/>
        <v/>
      </c>
      <c r="AP26" s="240" t="e">
        <f t="shared" si="10"/>
        <v>#VALUE!</v>
      </c>
      <c r="AQ26" s="240">
        <f t="shared" si="11"/>
        <v>0</v>
      </c>
      <c r="AR26" s="225" t="str">
        <f t="shared" si="12"/>
        <v/>
      </c>
      <c r="AS26" s="242" t="str">
        <f t="shared" si="13"/>
        <v/>
      </c>
      <c r="AT26" s="241" t="str">
        <f t="shared" si="14"/>
        <v/>
      </c>
    </row>
    <row r="27" spans="1:48" ht="45" customHeight="1" thickBot="1" x14ac:dyDescent="0.2">
      <c r="B27" s="45">
        <f t="shared" si="15"/>
        <v>45457</v>
      </c>
      <c r="C27" s="46" t="str">
        <f t="shared" si="5"/>
        <v>金</v>
      </c>
      <c r="D27" s="283" t="str">
        <f>IF(OR(WEEKDAY(B27)=1,WEEKDAY(B27)=7),"休日",IF(ISNA(VLOOKUP(B27,'(事務用)2024年度休日一覧(土日除く)'!A:B,2,FALSE)),"","休日"))</f>
        <v/>
      </c>
      <c r="E27" s="130">
        <f>IF(D27="",Q9,"")</f>
        <v>0</v>
      </c>
      <c r="F27" s="69" t="s">
        <v>12</v>
      </c>
      <c r="G27" s="78" t="str">
        <f>IF(D27="",IF(S9="","",S9),"")</f>
        <v/>
      </c>
      <c r="H27" s="130">
        <f>IF(D27="",Q10,"")</f>
        <v>0</v>
      </c>
      <c r="I27" s="69" t="s">
        <v>12</v>
      </c>
      <c r="J27" s="78" t="str">
        <f>IF(D27="",IF(S10="","",S10),"")</f>
        <v/>
      </c>
      <c r="K27" s="212" t="str">
        <f>IF(D27="",IF(W9="","",W9),"")</f>
        <v/>
      </c>
      <c r="L27" s="150"/>
      <c r="M27" s="118"/>
      <c r="N27" s="47"/>
      <c r="O27" s="49"/>
      <c r="P27" s="285"/>
      <c r="Q27" s="132"/>
      <c r="R27" s="67"/>
      <c r="S27" s="87"/>
      <c r="T27" s="139"/>
      <c r="U27" s="89"/>
      <c r="V27" s="161"/>
      <c r="W27" s="219"/>
      <c r="X27" s="151"/>
      <c r="Y27" s="119"/>
      <c r="Z27" s="52"/>
      <c r="AA27" s="23"/>
      <c r="AB27" s="286"/>
      <c r="AC27" s="18"/>
      <c r="AD27" s="109" t="s">
        <v>29</v>
      </c>
      <c r="AE27" s="205" t="e">
        <f t="shared" si="1"/>
        <v>#VALUE!</v>
      </c>
      <c r="AF27" s="205" t="e">
        <f t="shared" si="2"/>
        <v>#VALUE!</v>
      </c>
      <c r="AG27" s="230" t="e">
        <f t="shared" si="6"/>
        <v>#VALUE!</v>
      </c>
      <c r="AH27" s="230">
        <f t="shared" si="7"/>
        <v>0</v>
      </c>
      <c r="AI27" s="221" t="str">
        <f t="shared" si="8"/>
        <v/>
      </c>
      <c r="AJ27" s="230" t="str">
        <f t="shared" si="9"/>
        <v/>
      </c>
      <c r="AK27" s="236" t="str">
        <f t="shared" si="17"/>
        <v/>
      </c>
      <c r="AM27" s="106"/>
      <c r="AN27" s="209"/>
      <c r="AO27" s="208"/>
      <c r="AP27" s="240"/>
      <c r="AQ27" s="240"/>
      <c r="AR27" s="225"/>
      <c r="AS27" s="242"/>
      <c r="AT27" s="243"/>
    </row>
    <row r="28" spans="1:48" ht="45" customHeight="1" x14ac:dyDescent="0.15">
      <c r="B28" s="45">
        <f t="shared" si="15"/>
        <v>45458</v>
      </c>
      <c r="C28" s="46" t="str">
        <f t="shared" si="5"/>
        <v>土</v>
      </c>
      <c r="D28" s="283" t="str">
        <f>IF(OR(WEEKDAY(B28)=1,WEEKDAY(B28)=7),"休日",IF(ISNA(VLOOKUP(B28,'(事務用)2024年度休日一覧(土日除く)'!A:B,2,FALSE)),"","休日"))</f>
        <v>休日</v>
      </c>
      <c r="E28" s="130" t="str">
        <f>IF(D28="",Q9,"")</f>
        <v/>
      </c>
      <c r="F28" s="69" t="s">
        <v>12</v>
      </c>
      <c r="G28" s="78" t="str">
        <f>IF(D28="",IF(S9="","",S9),"")</f>
        <v/>
      </c>
      <c r="H28" s="130" t="str">
        <f>IF(D28="",Q10,"")</f>
        <v/>
      </c>
      <c r="I28" s="72" t="s">
        <v>12</v>
      </c>
      <c r="J28" s="80" t="str">
        <f>IF(D28="",IF(S10="","",S10),"")</f>
        <v/>
      </c>
      <c r="K28" s="213" t="str">
        <f>IF(D28="",IF(W9="","",W9),"")</f>
        <v/>
      </c>
      <c r="L28" s="151"/>
      <c r="M28" s="74"/>
      <c r="N28" s="361"/>
      <c r="O28" s="362" t="s">
        <v>74</v>
      </c>
      <c r="P28" s="362"/>
      <c r="Q28" s="362"/>
      <c r="R28" s="362"/>
      <c r="S28" s="362"/>
      <c r="T28" s="362"/>
      <c r="U28" s="362"/>
      <c r="V28" s="362"/>
      <c r="W28" s="362"/>
      <c r="X28" s="362"/>
      <c r="Y28" s="362"/>
      <c r="Z28" s="52"/>
      <c r="AA28" s="23"/>
      <c r="AB28" s="286"/>
      <c r="AC28" s="18"/>
      <c r="AD28" s="109" t="s">
        <v>30</v>
      </c>
      <c r="AE28" s="205" t="str">
        <f t="shared" si="1"/>
        <v/>
      </c>
      <c r="AF28" s="205" t="str">
        <f t="shared" si="2"/>
        <v/>
      </c>
      <c r="AG28" s="230" t="e">
        <f t="shared" si="6"/>
        <v>#VALUE!</v>
      </c>
      <c r="AH28" s="230">
        <f t="shared" si="7"/>
        <v>0</v>
      </c>
      <c r="AI28" s="221" t="str">
        <f t="shared" si="8"/>
        <v/>
      </c>
      <c r="AJ28" s="230" t="str">
        <f t="shared" si="9"/>
        <v/>
      </c>
      <c r="AK28" s="236" t="str">
        <f t="shared" si="17"/>
        <v/>
      </c>
      <c r="AM28" s="363"/>
      <c r="AN28" s="364"/>
      <c r="AO28" s="159"/>
      <c r="AP28" s="160"/>
      <c r="AQ28" s="160"/>
      <c r="AR28" s="156"/>
    </row>
    <row r="29" spans="1:48" ht="45" customHeight="1" x14ac:dyDescent="0.15">
      <c r="B29" s="47">
        <f t="shared" si="15"/>
        <v>45459</v>
      </c>
      <c r="C29" s="48" t="str">
        <f t="shared" si="5"/>
        <v>日</v>
      </c>
      <c r="D29" s="284" t="str">
        <f>IF(OR(WEEKDAY(B29)=1,WEEKDAY(B29)=7),"休日",IF(ISNA(VLOOKUP(B29,'(事務用)2024年度休日一覧(土日除く)'!A:B,2,FALSE)),"","休日"))</f>
        <v>休日</v>
      </c>
      <c r="E29" s="130" t="str">
        <f>IF(D29="",Q9,"")</f>
        <v/>
      </c>
      <c r="F29" s="70" t="s">
        <v>12</v>
      </c>
      <c r="G29" s="78" t="str">
        <f>IF(D29="",IF(S9="","",S9),"")</f>
        <v/>
      </c>
      <c r="H29" s="130" t="str">
        <f>IF(D29="",Q10,"")</f>
        <v/>
      </c>
      <c r="I29" s="73" t="s">
        <v>12</v>
      </c>
      <c r="J29" s="77" t="str">
        <f>IF(D29="",IF(S10="","",S10),"")</f>
        <v/>
      </c>
      <c r="K29" s="210" t="str">
        <f>IF(D29="",IF(W9="","",W9),"")</f>
        <v/>
      </c>
      <c r="L29" s="150"/>
      <c r="M29" s="118"/>
      <c r="N29" s="301"/>
      <c r="O29" s="302"/>
      <c r="P29" s="302"/>
      <c r="Q29" s="302"/>
      <c r="R29" s="302"/>
      <c r="S29" s="302"/>
      <c r="T29" s="302"/>
      <c r="U29" s="302"/>
      <c r="V29" s="302"/>
      <c r="W29" s="302"/>
      <c r="X29" s="302"/>
      <c r="Y29" s="302"/>
      <c r="Z29" s="287"/>
      <c r="AA29" s="19"/>
      <c r="AB29" s="23"/>
      <c r="AC29" s="286"/>
      <c r="AD29" s="109" t="s">
        <v>58</v>
      </c>
      <c r="AE29" s="205" t="str">
        <f t="shared" si="1"/>
        <v/>
      </c>
      <c r="AF29" s="205" t="str">
        <f t="shared" si="2"/>
        <v/>
      </c>
      <c r="AG29" s="233" t="e">
        <f t="shared" si="6"/>
        <v>#VALUE!</v>
      </c>
      <c r="AH29" s="233">
        <f t="shared" si="7"/>
        <v>0</v>
      </c>
      <c r="AI29" s="221" t="str">
        <f t="shared" si="8"/>
        <v/>
      </c>
      <c r="AJ29" s="230" t="str">
        <f t="shared" si="9"/>
        <v/>
      </c>
      <c r="AK29" s="236" t="str">
        <f t="shared" si="17"/>
        <v/>
      </c>
      <c r="AL29" s="176"/>
    </row>
    <row r="30" spans="1:48" ht="45" customHeight="1" thickBot="1" x14ac:dyDescent="0.2">
      <c r="A30" s="179"/>
      <c r="B30" s="178">
        <f t="shared" si="15"/>
        <v>45460</v>
      </c>
      <c r="C30" s="49" t="str">
        <f t="shared" si="5"/>
        <v>月</v>
      </c>
      <c r="D30" s="94" t="str">
        <f>IF(OR(WEEKDAY(B30)=1,WEEKDAY(B30)=7),"休日",IF(ISNA(VLOOKUP(B30,'(事務用)2024年度休日一覧(土日除く)'!A:B,2,FALSE)),"","休日"))</f>
        <v/>
      </c>
      <c r="E30" s="132">
        <f>IF(D30="",Q9,"")</f>
        <v>0</v>
      </c>
      <c r="F30" s="71" t="s">
        <v>12</v>
      </c>
      <c r="G30" s="83" t="str">
        <f>IF(D30="",IF(S9="","",S9),"")</f>
        <v/>
      </c>
      <c r="H30" s="138">
        <f>IF(D30="",Q10,"")</f>
        <v>0</v>
      </c>
      <c r="I30" s="71" t="s">
        <v>12</v>
      </c>
      <c r="J30" s="82" t="str">
        <f>IF(D30="",IF(S10="","",S10),"")</f>
        <v/>
      </c>
      <c r="K30" s="49" t="str">
        <f>IF(D30="",IF(W9="","",W9),"")</f>
        <v/>
      </c>
      <c r="L30" s="152"/>
      <c r="M30" s="74"/>
      <c r="N30" s="43"/>
      <c r="O30" s="294" t="s">
        <v>77</v>
      </c>
      <c r="P30" s="337"/>
      <c r="Q30" s="337"/>
      <c r="R30" s="295"/>
      <c r="S30" s="42">
        <f>COUNT(B14:B30,N14:N27)</f>
        <v>30</v>
      </c>
      <c r="T30" s="326" t="s">
        <v>78</v>
      </c>
      <c r="U30" s="328"/>
      <c r="V30" s="328"/>
      <c r="W30" s="328"/>
      <c r="X30" s="365">
        <f>SUM(AK14:AK30,AT14:AT27)</f>
        <v>0</v>
      </c>
      <c r="Y30" s="366"/>
      <c r="Z30" s="54"/>
      <c r="AA30" s="3"/>
      <c r="AB30" s="289"/>
      <c r="AC30" s="20"/>
      <c r="AD30" s="109" t="s">
        <v>59</v>
      </c>
      <c r="AE30" s="208" t="e">
        <f t="shared" si="1"/>
        <v>#VALUE!</v>
      </c>
      <c r="AF30" s="208" t="e">
        <f t="shared" si="2"/>
        <v>#VALUE!</v>
      </c>
      <c r="AG30" s="234" t="e">
        <f t="shared" si="6"/>
        <v>#VALUE!</v>
      </c>
      <c r="AH30" s="234">
        <f t="shared" si="7"/>
        <v>0</v>
      </c>
      <c r="AI30" s="222" t="str">
        <f t="shared" si="8"/>
        <v/>
      </c>
      <c r="AJ30" s="232" t="str">
        <f t="shared" si="9"/>
        <v/>
      </c>
      <c r="AK30" s="237" t="str">
        <f t="shared" si="17"/>
        <v/>
      </c>
      <c r="AL30" s="177"/>
      <c r="AM30" s="367"/>
      <c r="AN30" s="367"/>
    </row>
    <row r="31" spans="1:48" ht="45" customHeight="1" x14ac:dyDescent="0.15">
      <c r="B31" s="7"/>
      <c r="C31" s="7"/>
      <c r="D31" s="7"/>
      <c r="E31" s="90"/>
      <c r="F31" s="90"/>
      <c r="G31" s="90"/>
      <c r="H31" s="90"/>
      <c r="I31" s="7"/>
      <c r="J31" s="90"/>
      <c r="K31" s="90"/>
      <c r="L31" s="90"/>
      <c r="M31" s="90"/>
      <c r="N31" s="7"/>
      <c r="O31" s="7"/>
      <c r="P31" s="44"/>
      <c r="Q31" s="44"/>
      <c r="R31" s="44"/>
      <c r="S31" s="7"/>
      <c r="T31" s="326" t="s">
        <v>79</v>
      </c>
      <c r="U31" s="328"/>
      <c r="V31" s="328"/>
      <c r="W31" s="328"/>
      <c r="X31" s="368" t="str">
        <f>IF(X30-(S30/7)*38.75&lt;0,"0.00",X30-(S30/7)*38.75)</f>
        <v>0.00</v>
      </c>
      <c r="Y31" s="369"/>
      <c r="Z31" s="55"/>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4"/>
      <c r="Q32" s="44"/>
      <c r="R32" s="44"/>
      <c r="S32" s="7"/>
      <c r="T32" s="128"/>
      <c r="U32" s="128"/>
      <c r="V32" s="128"/>
      <c r="W32" s="128"/>
      <c r="X32" s="128"/>
      <c r="Y32" s="7"/>
      <c r="Z32" s="55"/>
      <c r="AA32" s="7"/>
      <c r="AB32" s="7"/>
      <c r="AC32" s="7"/>
      <c r="AD32" s="7"/>
      <c r="AE32" s="7"/>
      <c r="AF32" s="7"/>
      <c r="AG32" s="7"/>
      <c r="AH32" s="7"/>
      <c r="AI32" s="7"/>
      <c r="AJ32" s="7"/>
      <c r="AK32" s="7"/>
      <c r="AL32" s="7"/>
      <c r="AM32" s="3"/>
    </row>
    <row r="33" spans="2:39" s="30" customFormat="1" ht="33.75" customHeight="1" x14ac:dyDescent="0.15">
      <c r="B33" s="162"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74.25" customHeight="1" x14ac:dyDescent="0.15">
      <c r="B34" s="338" t="s">
        <v>55</v>
      </c>
      <c r="C34" s="338"/>
      <c r="D34" s="338"/>
      <c r="E34" s="338"/>
      <c r="F34" s="338"/>
      <c r="G34" s="338"/>
      <c r="H34" s="338"/>
      <c r="I34" s="338"/>
      <c r="J34" s="338"/>
      <c r="K34" s="338"/>
      <c r="L34" s="338"/>
      <c r="M34" s="338"/>
      <c r="N34" s="338"/>
      <c r="O34" s="338"/>
      <c r="P34" s="338"/>
      <c r="Q34" s="338"/>
      <c r="R34" s="338"/>
      <c r="S34" s="338"/>
      <c r="T34" s="338"/>
      <c r="U34" s="338"/>
      <c r="V34" s="338"/>
      <c r="W34" s="338"/>
      <c r="X34" s="338"/>
      <c r="Y34" s="338"/>
      <c r="Z34" s="3"/>
      <c r="AA34" s="26"/>
      <c r="AB34" s="3"/>
      <c r="AC34" s="7"/>
      <c r="AD34" s="7"/>
      <c r="AE34" s="7"/>
      <c r="AF34" s="7"/>
      <c r="AG34" s="7"/>
      <c r="AH34" s="7"/>
      <c r="AI34" s="7"/>
      <c r="AJ34" s="7"/>
      <c r="AK34" s="7"/>
      <c r="AL34" s="7"/>
      <c r="AM34" s="3"/>
    </row>
    <row r="35" spans="2:39" ht="12" customHeight="1" thickBot="1" x14ac:dyDescent="0.2">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x14ac:dyDescent="0.2">
      <c r="B36" s="303" t="s">
        <v>44</v>
      </c>
      <c r="C36" s="304"/>
      <c r="D36" s="304"/>
      <c r="E36" s="304"/>
      <c r="F36" s="304"/>
      <c r="G36" s="304"/>
      <c r="H36" s="304"/>
      <c r="I36" s="304"/>
      <c r="J36" s="304"/>
      <c r="K36" s="304"/>
      <c r="L36" s="304"/>
      <c r="M36" s="305"/>
      <c r="N36" s="303" t="s">
        <v>52</v>
      </c>
      <c r="O36" s="304"/>
      <c r="P36" s="304"/>
      <c r="Q36" s="304"/>
      <c r="R36" s="304"/>
      <c r="S36" s="304"/>
      <c r="T36" s="304"/>
      <c r="U36" s="304"/>
      <c r="V36" s="304"/>
      <c r="W36" s="304"/>
      <c r="X36" s="304"/>
      <c r="Y36" s="305"/>
      <c r="Z36" s="7"/>
      <c r="AA36" s="26"/>
      <c r="AB36" s="3"/>
      <c r="AC36" s="7"/>
      <c r="AD36" s="7"/>
      <c r="AE36" s="7"/>
      <c r="AF36" s="7"/>
      <c r="AG36" s="7"/>
      <c r="AH36" s="7"/>
      <c r="AI36" s="7"/>
      <c r="AJ36" s="7"/>
      <c r="AK36" s="7"/>
      <c r="AL36" s="7"/>
      <c r="AM36" s="3"/>
    </row>
    <row r="37" spans="2:39" ht="20.25" customHeight="1" x14ac:dyDescent="0.15">
      <c r="B37" s="113" t="s">
        <v>9</v>
      </c>
      <c r="C37" s="306" t="s">
        <v>10</v>
      </c>
      <c r="D37" s="307"/>
      <c r="E37" s="306" t="s">
        <v>2</v>
      </c>
      <c r="F37" s="308"/>
      <c r="G37" s="308"/>
      <c r="H37" s="306" t="s">
        <v>3</v>
      </c>
      <c r="I37" s="308"/>
      <c r="J37" s="307"/>
      <c r="K37" s="306" t="s">
        <v>8</v>
      </c>
      <c r="L37" s="308"/>
      <c r="M37" s="336"/>
      <c r="N37" s="113" t="s">
        <v>9</v>
      </c>
      <c r="O37" s="308" t="s">
        <v>10</v>
      </c>
      <c r="P37" s="307"/>
      <c r="Q37" s="306" t="s">
        <v>2</v>
      </c>
      <c r="R37" s="308"/>
      <c r="S37" s="307"/>
      <c r="T37" s="306" t="s">
        <v>3</v>
      </c>
      <c r="U37" s="308"/>
      <c r="V37" s="307"/>
      <c r="W37" s="306" t="s">
        <v>8</v>
      </c>
      <c r="X37" s="308"/>
      <c r="Y37" s="336"/>
    </row>
    <row r="38" spans="2:39" ht="39.950000000000003" customHeight="1" x14ac:dyDescent="0.15">
      <c r="B38" s="120"/>
      <c r="C38" s="294"/>
      <c r="D38" s="295"/>
      <c r="E38" s="140"/>
      <c r="F38" s="114" t="s">
        <v>13</v>
      </c>
      <c r="G38" s="116"/>
      <c r="H38" s="140"/>
      <c r="I38" s="114" t="s">
        <v>13</v>
      </c>
      <c r="J38" s="117"/>
      <c r="K38" s="296"/>
      <c r="L38" s="297"/>
      <c r="M38" s="298"/>
      <c r="N38" s="120"/>
      <c r="O38" s="294"/>
      <c r="P38" s="295"/>
      <c r="Q38" s="140"/>
      <c r="R38" s="114" t="s">
        <v>13</v>
      </c>
      <c r="S38" s="116"/>
      <c r="T38" s="140"/>
      <c r="U38" s="114" t="s">
        <v>13</v>
      </c>
      <c r="V38" s="117"/>
      <c r="W38" s="296"/>
      <c r="X38" s="297"/>
      <c r="Y38" s="298"/>
    </row>
    <row r="39" spans="2:39" ht="39.950000000000003" customHeight="1" x14ac:dyDescent="0.15">
      <c r="B39" s="120"/>
      <c r="C39" s="294"/>
      <c r="D39" s="295"/>
      <c r="E39" s="140"/>
      <c r="F39" s="114" t="s">
        <v>13</v>
      </c>
      <c r="G39" s="116"/>
      <c r="H39" s="140"/>
      <c r="I39" s="114" t="s">
        <v>13</v>
      </c>
      <c r="J39" s="117"/>
      <c r="K39" s="296"/>
      <c r="L39" s="297"/>
      <c r="M39" s="298"/>
      <c r="N39" s="120"/>
      <c r="O39" s="294"/>
      <c r="P39" s="295"/>
      <c r="Q39" s="140"/>
      <c r="R39" s="114" t="s">
        <v>13</v>
      </c>
      <c r="S39" s="116"/>
      <c r="T39" s="140"/>
      <c r="U39" s="114" t="s">
        <v>13</v>
      </c>
      <c r="V39" s="117"/>
      <c r="W39" s="296"/>
      <c r="X39" s="297"/>
      <c r="Y39" s="298"/>
    </row>
    <row r="40" spans="2:39" ht="39.950000000000003" customHeight="1" x14ac:dyDescent="0.15">
      <c r="B40" s="120"/>
      <c r="C40" s="294"/>
      <c r="D40" s="295"/>
      <c r="E40" s="140"/>
      <c r="F40" s="114" t="s">
        <v>13</v>
      </c>
      <c r="G40" s="116"/>
      <c r="H40" s="140"/>
      <c r="I40" s="114" t="s">
        <v>13</v>
      </c>
      <c r="J40" s="117"/>
      <c r="K40" s="296"/>
      <c r="L40" s="297"/>
      <c r="M40" s="298"/>
      <c r="N40" s="120"/>
      <c r="O40" s="294"/>
      <c r="P40" s="295"/>
      <c r="Q40" s="140"/>
      <c r="R40" s="114" t="s">
        <v>13</v>
      </c>
      <c r="S40" s="116"/>
      <c r="T40" s="140"/>
      <c r="U40" s="114" t="s">
        <v>13</v>
      </c>
      <c r="V40" s="117"/>
      <c r="W40" s="296"/>
      <c r="X40" s="297"/>
      <c r="Y40" s="298"/>
    </row>
    <row r="41" spans="2:39" ht="39.950000000000003" customHeight="1" x14ac:dyDescent="0.15">
      <c r="B41" s="120"/>
      <c r="C41" s="294"/>
      <c r="D41" s="295"/>
      <c r="E41" s="140"/>
      <c r="F41" s="114" t="s">
        <v>13</v>
      </c>
      <c r="G41" s="116"/>
      <c r="H41" s="140"/>
      <c r="I41" s="114" t="s">
        <v>13</v>
      </c>
      <c r="J41" s="117"/>
      <c r="K41" s="296"/>
      <c r="L41" s="297"/>
      <c r="M41" s="298"/>
      <c r="N41" s="120"/>
      <c r="O41" s="294"/>
      <c r="P41" s="295"/>
      <c r="Q41" s="140"/>
      <c r="R41" s="114" t="s">
        <v>13</v>
      </c>
      <c r="S41" s="116"/>
      <c r="T41" s="140"/>
      <c r="U41" s="114" t="s">
        <v>13</v>
      </c>
      <c r="V41" s="117"/>
      <c r="W41" s="296"/>
      <c r="X41" s="297"/>
      <c r="Y41" s="298"/>
    </row>
    <row r="42" spans="2:39" ht="39.950000000000003" customHeight="1" thickBot="1" x14ac:dyDescent="0.2">
      <c r="B42" s="123"/>
      <c r="C42" s="299"/>
      <c r="D42" s="300"/>
      <c r="E42" s="141"/>
      <c r="F42" s="124" t="s">
        <v>13</v>
      </c>
      <c r="G42" s="125"/>
      <c r="H42" s="141"/>
      <c r="I42" s="124" t="s">
        <v>13</v>
      </c>
      <c r="J42" s="126"/>
      <c r="K42" s="291"/>
      <c r="L42" s="292"/>
      <c r="M42" s="293"/>
      <c r="N42" s="123"/>
      <c r="O42" s="299"/>
      <c r="P42" s="300"/>
      <c r="Q42" s="157"/>
      <c r="R42" s="124" t="s">
        <v>13</v>
      </c>
      <c r="S42" s="125"/>
      <c r="T42" s="157"/>
      <c r="U42" s="124" t="s">
        <v>13</v>
      </c>
      <c r="V42" s="126"/>
      <c r="W42" s="291"/>
      <c r="X42" s="292"/>
      <c r="Y42" s="293"/>
    </row>
    <row r="43" spans="2:39" ht="24" customHeight="1" x14ac:dyDescent="0.15">
      <c r="B43" s="56"/>
      <c r="C43" s="12"/>
      <c r="D43" s="12"/>
      <c r="E43" s="12"/>
      <c r="F43" s="12"/>
      <c r="G43" s="12"/>
      <c r="H43" s="12"/>
      <c r="I43" s="12"/>
      <c r="J43" s="12"/>
      <c r="K43" s="12"/>
      <c r="L43" s="12"/>
      <c r="M43" s="12"/>
      <c r="N43" s="12"/>
      <c r="O43" s="12"/>
      <c r="P43" s="12"/>
      <c r="Q43" s="158"/>
      <c r="R43" s="12"/>
      <c r="S43" s="12"/>
      <c r="T43" s="158"/>
      <c r="U43" s="12"/>
      <c r="V43" s="12"/>
      <c r="W43" s="12"/>
      <c r="X43" s="12"/>
      <c r="Y43" s="12"/>
      <c r="Z43" s="7"/>
      <c r="AA43" s="7"/>
      <c r="AB43" s="3"/>
      <c r="AC43" s="3"/>
      <c r="AD43" s="3"/>
      <c r="AE43" s="3"/>
      <c r="AF43" s="3"/>
      <c r="AG43" s="3"/>
      <c r="AH43" s="3"/>
      <c r="AI43" s="3"/>
      <c r="AJ43" s="3"/>
      <c r="AK43" s="3"/>
      <c r="AL43" s="3"/>
      <c r="AM43" s="3"/>
    </row>
    <row r="44" spans="2:39" ht="38.25" customHeight="1" x14ac:dyDescent="0.15">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7"/>
      <c r="AA45" s="7"/>
      <c r="AB45" s="3"/>
      <c r="AC45" s="3"/>
      <c r="AD45" s="3"/>
      <c r="AE45" s="3"/>
      <c r="AF45" s="3"/>
      <c r="AG45" s="3"/>
      <c r="AH45" s="3"/>
      <c r="AI45" s="3"/>
      <c r="AJ45" s="3"/>
      <c r="AK45" s="3"/>
      <c r="AL45" s="3"/>
      <c r="AM45" s="3"/>
    </row>
    <row r="46" spans="2:39" ht="18.75" customHeight="1" x14ac:dyDescent="0.15">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D14:E30 G14:H30 J14:M30">
    <cfRule type="expression" dxfId="329" priority="1" stopIfTrue="1">
      <formula>$D14="休日"</formula>
    </cfRule>
  </conditionalFormatting>
  <conditionalFormatting sqref="K14:K30">
    <cfRule type="expression" dxfId="328" priority="4" stopIfTrue="1">
      <formula>D14="休日"</formula>
    </cfRule>
  </conditionalFormatting>
  <conditionalFormatting sqref="L14:L30">
    <cfRule type="expression" dxfId="327" priority="28" stopIfTrue="1">
      <formula>D14="休日"</formula>
    </cfRule>
  </conditionalFormatting>
  <conditionalFormatting sqref="M14:M30">
    <cfRule type="expression" dxfId="326" priority="7" stopIfTrue="1">
      <formula>D14="休日"</formula>
    </cfRule>
  </conditionalFormatting>
  <conditionalFormatting sqref="N14:N27 B14:B30">
    <cfRule type="expression" dxfId="325" priority="33" stopIfTrue="1">
      <formula>D14="休日"</formula>
    </cfRule>
  </conditionalFormatting>
  <conditionalFormatting sqref="O14:O27 C14:C30">
    <cfRule type="expression" dxfId="324" priority="32" stopIfTrue="1">
      <formula>D14="休日"</formula>
    </cfRule>
  </conditionalFormatting>
  <conditionalFormatting sqref="P14:P27 D14:D30">
    <cfRule type="expression" dxfId="323" priority="31" stopIfTrue="1">
      <formula>D14="休日"</formula>
    </cfRule>
  </conditionalFormatting>
  <conditionalFormatting sqref="P14:Q27 S14:T27 V14:Y27">
    <cfRule type="expression" dxfId="322" priority="2" stopIfTrue="1">
      <formula>$P14="休日"</formula>
    </cfRule>
  </conditionalFormatting>
  <conditionalFormatting sqref="Q14:Q27 E14:E30">
    <cfRule type="expression" dxfId="321" priority="15" stopIfTrue="1">
      <formula>D14="休日"</formula>
    </cfRule>
    <cfRule type="expression" dxfId="320" priority="22" stopIfTrue="1">
      <formula>E14&lt;=4</formula>
    </cfRule>
    <cfRule type="expression" dxfId="319" priority="25" stopIfTrue="1">
      <formula>E14&gt;=22</formula>
    </cfRule>
  </conditionalFormatting>
  <conditionalFormatting sqref="R14:R27 F14:F30">
    <cfRule type="expression" dxfId="318" priority="9" stopIfTrue="1">
      <formula>D14="休日"</formula>
    </cfRule>
    <cfRule type="expression" dxfId="317" priority="14" stopIfTrue="1">
      <formula>E14=0</formula>
    </cfRule>
    <cfRule type="expression" dxfId="316" priority="21" stopIfTrue="1">
      <formula>E14&lt;=4</formula>
    </cfRule>
    <cfRule type="expression" dxfId="315" priority="30" stopIfTrue="1">
      <formula>E14&gt;=22</formula>
    </cfRule>
  </conditionalFormatting>
  <conditionalFormatting sqref="S14:S27 G14:G30">
    <cfRule type="expression" dxfId="314" priority="3" stopIfTrue="1">
      <formula>D14="休日"</formula>
    </cfRule>
    <cfRule type="expression" dxfId="313" priority="13" stopIfTrue="1">
      <formula>E14=0</formula>
    </cfRule>
    <cfRule type="expression" dxfId="312" priority="20" stopIfTrue="1">
      <formula>E14&lt;=4</formula>
    </cfRule>
    <cfRule type="expression" dxfId="311" priority="24" stopIfTrue="1">
      <formula>E14&gt;=22</formula>
    </cfRule>
  </conditionalFormatting>
  <conditionalFormatting sqref="T14:T27 H14:H30">
    <cfRule type="expression" dxfId="310" priority="19" stopIfTrue="1">
      <formula>H14&lt;=4</formula>
    </cfRule>
    <cfRule type="expression" dxfId="309" priority="26" stopIfTrue="1">
      <formula>H14&gt;=22</formula>
    </cfRule>
    <cfRule type="expression" dxfId="308" priority="16" stopIfTrue="1">
      <formula>D14="休日"</formula>
    </cfRule>
  </conditionalFormatting>
  <conditionalFormatting sqref="U14:U27 I14:I30">
    <cfRule type="expression" dxfId="307" priority="8" stopIfTrue="1">
      <formula>D14="休日"</formula>
    </cfRule>
    <cfRule type="expression" dxfId="306" priority="12" stopIfTrue="1">
      <formula>H14=0</formula>
    </cfRule>
    <cfRule type="expression" dxfId="305" priority="18" stopIfTrue="1">
      <formula>H14&lt;=4</formula>
    </cfRule>
    <cfRule type="expression" dxfId="304" priority="29" stopIfTrue="1">
      <formula>H14&gt;=22</formula>
    </cfRule>
  </conditionalFormatting>
  <conditionalFormatting sqref="V14:V27 J14:J30">
    <cfRule type="expression" dxfId="303" priority="10" stopIfTrue="1">
      <formula>D14="休日"</formula>
    </cfRule>
    <cfRule type="expression" dxfId="302" priority="11" stopIfTrue="1">
      <formula>H14=0</formula>
    </cfRule>
    <cfRule type="expression" dxfId="301" priority="23" stopIfTrue="1">
      <formula>H14&gt;=22</formula>
    </cfRule>
    <cfRule type="expression" dxfId="300" priority="17" stopIfTrue="1">
      <formula>H14&lt;=4</formula>
    </cfRule>
  </conditionalFormatting>
  <conditionalFormatting sqref="W14:W27">
    <cfRule type="expression" dxfId="299" priority="6" stopIfTrue="1">
      <formula>P14="休日"</formula>
    </cfRule>
  </conditionalFormatting>
  <conditionalFormatting sqref="X14:X27">
    <cfRule type="expression" dxfId="298" priority="5" stopIfTrue="1">
      <formula>P14="休日"</formula>
    </cfRule>
  </conditionalFormatting>
  <conditionalFormatting sqref="Y14:Y27">
    <cfRule type="expression" dxfId="297" priority="27" stopIfTrue="1">
      <formula>P14="休日"</formula>
    </cfRule>
  </conditionalFormatting>
  <dataValidations count="16">
    <dataValidation type="list" allowBlank="1" showInputMessage="1" sqref="W9:X9" xr:uid="{00000000-0002-0000-0300-000000000000}">
      <formula1>"0.5,1,1.5,2,2.5,3,3.5,4,4.5,5,5.5,6,6.5,7,7.5,8"</formula1>
    </dataValidation>
    <dataValidation type="list" allowBlank="1" sqref="Q17 Q10" xr:uid="{00000000-0002-0000-0300-000001000000}">
      <formula1>"5,6,7,8,9,10,11,12,13,14,15,16,17,18,19,20,21"</formula1>
    </dataValidation>
    <dataValidation type="list" allowBlank="1" showInputMessage="1" showErrorMessage="1" sqref="E38:E42" xr:uid="{00000000-0002-0000-0300-000002000000}">
      <formula1>"22,23,24,1,2,3,4"</formula1>
    </dataValidation>
    <dataValidation type="list" allowBlank="1" showInputMessage="1" showErrorMessage="1" sqref="Q38:Q42 T38:T42" xr:uid="{00000000-0002-0000-0300-000003000000}">
      <formula1>"1,2,3,4,5,6,7,8,9,10,11,12,13,14,15,16,17,18,19,20,21,22,23,24"</formula1>
    </dataValidation>
    <dataValidation type="list" allowBlank="1" showInputMessage="1" showErrorMessage="1" sqref="L14:L30 X14:X26" xr:uid="{00000000-0002-0000-0300-000004000000}">
      <formula1>"○"</formula1>
    </dataValidation>
    <dataValidation type="list" allowBlank="1" showInputMessage="1" showErrorMessage="1" sqref="C38:D42 O38:P42" xr:uid="{00000000-0002-0000-0300-000005000000}">
      <formula1>"日,月,火,水,木,金,土"</formula1>
    </dataValidation>
    <dataValidation type="list" allowBlank="1" showInputMessage="1" showErrorMessage="1" sqref="B38:B42 N38:N42" xr:uid="{00000000-0002-0000-0300-000006000000}">
      <formula1>"1,2,3,4,5,6,7,8,9,10,11,12,13,14,15,16,17,18,19,20,21,22,23,24,25,26,27,28,29,30,31"</formula1>
    </dataValidation>
    <dataValidation type="list" allowBlank="1" showInputMessage="1" showErrorMessage="1" sqref="J38:J42 S9:S10 S38:S42 G38:G42 V38:V42" xr:uid="{00000000-0002-0000-0300-000007000000}">
      <formula1>"00,01,02,03,04,05,06,07,08,09,10,11,12,13,14,15,16,17,18,19,20,21,22,23,24,25,26,27,28,29,30,31,32,33,34,35,36,37,38,39,40,41,42,43,44,45,46,47,48,49,50,51,52,53,54,55,56,57,58,59"</formula1>
    </dataValidation>
    <dataValidation type="list" allowBlank="1" showInputMessage="1" sqref="Q18:Q27 E14:E30 Q14:Q16 Q9" xr:uid="{00000000-0002-0000-0300-000008000000}">
      <formula1>"5,6,7,8,9,10,11,12,13,14,15,16,17,18,19,20,21"</formula1>
    </dataValidation>
    <dataValidation type="list" allowBlank="1" showInputMessage="1" sqref="G14:G30 V14:V27 S14:S27 J14:J30" xr:uid="{00000000-0002-0000-0300-000009000000}">
      <formula1>"00,01,02,03,04,05,06,07,08,09,10,11,12,13,14,15,16,17,18,19,20,21,22,23,24,25,26,27,28,29,30,31,32,33,34,35,36,37,38,39,40,41,42,43,44,45,46,47,48,49,50,51,52,53,54,55,56,57,58,59"</formula1>
    </dataValidation>
    <dataValidation type="list" allowBlank="1" showInputMessage="1" showErrorMessage="1" sqref="M14:M30 Y14:Y26" xr:uid="{00000000-0002-0000-0300-00000A000000}">
      <formula1>"1日,半日"</formula1>
    </dataValidation>
    <dataValidation type="list" allowBlank="1" showInputMessage="1" sqref="K14" xr:uid="{00000000-0002-0000-0300-00000B000000}">
      <formula1>"0.5,1,1.5,2,2.5,3,3.5,4,4.5,5,6,6.5,7,7.5,8"</formula1>
    </dataValidation>
    <dataValidation type="list" allowBlank="1" showInputMessage="1" showErrorMessage="1" sqref="K38:M42 W38:Y42" xr:uid="{00000000-0002-0000-0300-00000C000000}">
      <formula1>"授業,入学試験,大学運営業務,その他研究以外の業務"</formula1>
    </dataValidation>
    <dataValidation type="list" allowBlank="1" showInputMessage="1" showErrorMessage="1" sqref="K15:K30 W14:W26" xr:uid="{00000000-0002-0000-0300-00000D000000}">
      <formula1>"0.5,1,1.5,2,2.5,3,3.5,4,4.5,5,5.5,6,6.5,7,7.5,8"</formula1>
    </dataValidation>
    <dataValidation type="list" allowBlank="1" showInputMessage="1" showErrorMessage="1" sqref="H38:H42" xr:uid="{00000000-0002-0000-0300-00000E000000}">
      <formula1>"22,23,24,1,2,3,4,5"</formula1>
    </dataValidation>
    <dataValidation type="list" allowBlank="1" showInputMessage="1" sqref="H14:H30 T14:T27" xr:uid="{00000000-0002-0000-03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51"/>
  <sheetViews>
    <sheetView view="pageBreakPreview" zoomScale="70" zoomScaleNormal="100" zoomScaleSheetLayoutView="70" workbookViewId="0">
      <selection activeCell="Q9" sqref="Q9"/>
    </sheetView>
  </sheetViews>
  <sheetFormatPr defaultRowHeight="30.75" x14ac:dyDescent="0.1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x14ac:dyDescent="0.2">
      <c r="B1" s="111"/>
      <c r="C1" s="111"/>
      <c r="D1" s="330"/>
      <c r="E1" s="330"/>
      <c r="F1" s="330"/>
      <c r="G1" s="64"/>
      <c r="H1" s="41"/>
      <c r="I1" s="41"/>
      <c r="J1" s="41"/>
      <c r="K1" s="41"/>
      <c r="L1" s="200" t="s">
        <v>48</v>
      </c>
      <c r="M1" s="112"/>
      <c r="N1" s="112"/>
      <c r="O1" s="112"/>
      <c r="P1" s="112"/>
      <c r="Q1" s="112"/>
      <c r="R1" s="63"/>
      <c r="S1" s="63"/>
      <c r="T1" s="3"/>
      <c r="U1" s="3"/>
      <c r="V1" s="354">
        <v>45474</v>
      </c>
      <c r="W1" s="355"/>
      <c r="X1" s="355"/>
      <c r="Y1" s="356"/>
      <c r="Z1" s="3"/>
      <c r="AA1" s="3"/>
      <c r="AB1" s="357"/>
      <c r="AC1" s="357"/>
      <c r="AD1" s="357"/>
      <c r="AE1" s="357"/>
      <c r="AF1" s="357"/>
      <c r="AG1" s="357"/>
      <c r="AH1" s="357"/>
      <c r="AI1" s="357"/>
      <c r="AJ1" s="357"/>
      <c r="AK1" s="357"/>
      <c r="AL1" s="357"/>
      <c r="AM1" s="357"/>
      <c r="AN1" s="357"/>
      <c r="AO1" s="357"/>
      <c r="AP1" s="357"/>
      <c r="AQ1" s="357"/>
      <c r="AR1" s="357"/>
      <c r="AS1" s="357"/>
      <c r="AT1" s="357"/>
      <c r="AU1" s="357"/>
      <c r="AV1" s="357"/>
    </row>
    <row r="2" spans="2:48" ht="9" customHeight="1" x14ac:dyDescent="0.3">
      <c r="B2" s="334"/>
      <c r="C2" s="334"/>
      <c r="D2" s="334"/>
      <c r="E2" s="334"/>
      <c r="F2" s="334"/>
      <c r="G2" s="334"/>
      <c r="H2" s="334"/>
      <c r="I2" s="334"/>
      <c r="J2" s="334"/>
      <c r="K2" s="334"/>
      <c r="L2" s="334"/>
      <c r="M2" s="334"/>
      <c r="N2" s="334"/>
      <c r="O2" s="334"/>
      <c r="P2" s="334"/>
      <c r="Q2" s="334"/>
      <c r="R2" s="334"/>
      <c r="S2" s="334"/>
      <c r="T2" s="334"/>
      <c r="U2" s="334"/>
      <c r="V2" s="334"/>
      <c r="W2" s="144"/>
      <c r="X2" s="144"/>
      <c r="Y2" s="5"/>
      <c r="Z2" s="5"/>
      <c r="AA2" s="5"/>
      <c r="AB2" s="5"/>
      <c r="AC2" s="5"/>
      <c r="AD2" s="6"/>
      <c r="AE2" s="5"/>
      <c r="AF2" s="5"/>
      <c r="AG2" s="5"/>
      <c r="AH2" s="5"/>
      <c r="AI2" s="5"/>
      <c r="AJ2" s="5"/>
      <c r="AK2" s="5"/>
      <c r="AL2" s="5"/>
      <c r="AM2" s="5"/>
    </row>
    <row r="3" spans="2:48" ht="73.5" customHeight="1" x14ac:dyDescent="0.2">
      <c r="B3" s="335" t="s">
        <v>67</v>
      </c>
      <c r="C3" s="335"/>
      <c r="D3" s="335"/>
      <c r="E3" s="335"/>
      <c r="F3" s="335"/>
      <c r="G3" s="335"/>
      <c r="H3" s="335"/>
      <c r="I3" s="335"/>
      <c r="J3" s="335"/>
      <c r="K3" s="335"/>
      <c r="L3" s="335"/>
      <c r="M3" s="335"/>
      <c r="N3" s="335"/>
      <c r="O3" s="335"/>
      <c r="P3" s="335"/>
      <c r="Q3" s="335"/>
      <c r="R3" s="335"/>
      <c r="S3" s="335"/>
      <c r="T3" s="335"/>
      <c r="U3" s="335"/>
      <c r="V3" s="335"/>
      <c r="W3" s="335"/>
      <c r="X3" s="335"/>
      <c r="Y3" s="335"/>
      <c r="Z3" s="3"/>
      <c r="AA3" s="345"/>
      <c r="AB3" s="345"/>
      <c r="AC3" s="345"/>
      <c r="AD3" s="345"/>
      <c r="AE3" s="345"/>
      <c r="AF3" s="345"/>
      <c r="AG3" s="345"/>
      <c r="AH3" s="345"/>
      <c r="AI3" s="345"/>
      <c r="AJ3" s="345"/>
      <c r="AK3" s="345"/>
      <c r="AL3" s="345"/>
      <c r="AM3" s="345"/>
      <c r="AN3" s="345"/>
      <c r="AO3" s="345"/>
      <c r="AP3" s="345"/>
      <c r="AQ3" s="345"/>
      <c r="AR3" s="345"/>
      <c r="AS3" s="345"/>
      <c r="AT3" s="345"/>
      <c r="AU3" s="345"/>
      <c r="AV3" s="345"/>
    </row>
    <row r="4" spans="2:48" ht="29.25" customHeight="1" thickBot="1" x14ac:dyDescent="0.35">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x14ac:dyDescent="0.2">
      <c r="B5" s="201" t="s">
        <v>45</v>
      </c>
      <c r="C5" s="347">
        <f>'2024.6'!C5:J5</f>
        <v>0</v>
      </c>
      <c r="D5" s="348"/>
      <c r="E5" s="348"/>
      <c r="F5" s="348"/>
      <c r="G5" s="348"/>
      <c r="H5" s="348"/>
      <c r="I5" s="348"/>
      <c r="J5" s="349"/>
      <c r="K5" s="183"/>
      <c r="L5" s="202" t="s">
        <v>46</v>
      </c>
      <c r="M5" s="347">
        <f>'2024.6'!M5:Q5</f>
        <v>0</v>
      </c>
      <c r="N5" s="348"/>
      <c r="O5" s="348"/>
      <c r="P5" s="348"/>
      <c r="Q5" s="349"/>
      <c r="R5" s="185"/>
      <c r="S5" s="202" t="s">
        <v>47</v>
      </c>
      <c r="T5" s="347">
        <f>'2024.6'!T5:Y5</f>
        <v>0</v>
      </c>
      <c r="U5" s="348"/>
      <c r="V5" s="348"/>
      <c r="W5" s="348"/>
      <c r="X5" s="348"/>
      <c r="Y5" s="349"/>
      <c r="Z5" s="115"/>
      <c r="AA5" s="350"/>
      <c r="AB5" s="350"/>
      <c r="AC5" s="350"/>
      <c r="AD5" s="350"/>
      <c r="AE5" s="350"/>
      <c r="AF5" s="350"/>
      <c r="AG5" s="350"/>
      <c r="AH5" s="350"/>
      <c r="AI5" s="350"/>
      <c r="AJ5" s="350"/>
      <c r="AK5" s="350"/>
      <c r="AL5" s="350"/>
      <c r="AM5" s="350"/>
      <c r="AN5" s="350"/>
      <c r="AO5" s="350"/>
      <c r="AP5" s="350"/>
      <c r="AQ5" s="350"/>
      <c r="AR5" s="350"/>
      <c r="AS5" s="350"/>
      <c r="AT5" s="350"/>
    </row>
    <row r="6" spans="2:48" ht="22.5" customHeight="1" thickTop="1" x14ac:dyDescent="0.15">
      <c r="B6" s="8"/>
      <c r="C6" s="8"/>
      <c r="D6" s="35"/>
      <c r="E6" s="35"/>
      <c r="F6" s="35"/>
      <c r="G6" s="35"/>
      <c r="H6" s="35"/>
      <c r="I6" s="35"/>
      <c r="J6" s="35"/>
      <c r="K6" s="35"/>
      <c r="L6" s="35"/>
      <c r="M6" s="35"/>
      <c r="N6" s="35"/>
      <c r="O6" s="35"/>
      <c r="P6" s="35"/>
      <c r="T6" s="8"/>
      <c r="U6" s="8"/>
      <c r="V6" s="8"/>
      <c r="W6" s="8"/>
      <c r="X6" s="8"/>
      <c r="Z6" s="50"/>
      <c r="AA6" s="8"/>
      <c r="AB6" s="9"/>
      <c r="AC6" s="9"/>
      <c r="AD6" s="171"/>
      <c r="AE6" s="171"/>
      <c r="AF6" s="9"/>
      <c r="AG6" s="9"/>
      <c r="AH6" s="9"/>
      <c r="AI6" s="9"/>
      <c r="AJ6" s="9"/>
      <c r="AK6" s="9"/>
      <c r="AL6" s="9"/>
      <c r="AM6" s="9"/>
    </row>
    <row r="7" spans="2:48" ht="33" customHeight="1" x14ac:dyDescent="0.15">
      <c r="B7" s="358" t="s">
        <v>63</v>
      </c>
      <c r="C7" s="358"/>
      <c r="D7" s="358"/>
      <c r="E7" s="358"/>
      <c r="F7" s="358"/>
      <c r="G7" s="358"/>
      <c r="H7" s="358"/>
      <c r="I7" s="358"/>
      <c r="J7" s="358"/>
      <c r="K7" s="358"/>
      <c r="L7" s="358"/>
      <c r="M7" s="358"/>
      <c r="N7" s="358"/>
      <c r="O7" s="358"/>
      <c r="P7" s="358"/>
      <c r="Q7" s="358"/>
      <c r="R7" s="358"/>
      <c r="S7" s="358"/>
      <c r="T7" s="358"/>
      <c r="U7" s="358"/>
      <c r="V7" s="358"/>
      <c r="W7" s="358"/>
      <c r="X7" s="358"/>
      <c r="Y7" s="358"/>
      <c r="Z7" s="280"/>
      <c r="AA7" s="57"/>
      <c r="AB7" s="57"/>
      <c r="AC7" s="9"/>
      <c r="AD7" s="171"/>
      <c r="AE7" s="171"/>
      <c r="AF7" s="9"/>
      <c r="AG7" s="9"/>
      <c r="AH7" s="9"/>
      <c r="AI7" s="9"/>
      <c r="AJ7" s="9"/>
      <c r="AK7" s="9"/>
      <c r="AL7" s="9"/>
      <c r="AM7" s="9"/>
    </row>
    <row r="8" spans="2:48" ht="66" customHeight="1" thickBot="1" x14ac:dyDescent="0.2">
      <c r="B8" s="340" t="s">
        <v>83</v>
      </c>
      <c r="C8" s="340"/>
      <c r="D8" s="340"/>
      <c r="E8" s="340"/>
      <c r="F8" s="340"/>
      <c r="G8" s="340"/>
      <c r="H8" s="340"/>
      <c r="I8" s="340"/>
      <c r="J8" s="340"/>
      <c r="K8" s="340"/>
      <c r="L8" s="340"/>
      <c r="M8" s="340"/>
      <c r="N8" s="340"/>
      <c r="O8" s="340"/>
      <c r="P8" s="340"/>
      <c r="Q8" s="340"/>
      <c r="R8" s="340"/>
      <c r="S8" s="340"/>
      <c r="T8" s="340"/>
      <c r="U8" s="340"/>
      <c r="V8" s="340"/>
      <c r="W8" s="340"/>
      <c r="X8" s="340"/>
      <c r="Y8" s="340"/>
      <c r="Z8" s="3"/>
      <c r="AA8" s="8"/>
      <c r="AB8" s="9"/>
      <c r="AC8" s="9"/>
      <c r="AD8" s="171"/>
      <c r="AE8" s="171"/>
      <c r="AF8" s="9"/>
      <c r="AG8" s="9"/>
      <c r="AH8" s="9"/>
      <c r="AI8" s="9"/>
      <c r="AJ8" s="9"/>
      <c r="AK8" s="9"/>
      <c r="AL8" s="9"/>
      <c r="AM8" s="9"/>
    </row>
    <row r="9" spans="2:48" ht="29.25" customHeight="1" thickBot="1" x14ac:dyDescent="0.2">
      <c r="B9" s="302" t="s">
        <v>62</v>
      </c>
      <c r="C9" s="302"/>
      <c r="D9" s="302"/>
      <c r="E9" s="302"/>
      <c r="F9" s="302"/>
      <c r="G9" s="302"/>
      <c r="H9" s="302"/>
      <c r="I9" s="302"/>
      <c r="J9" s="302"/>
      <c r="K9" s="302"/>
      <c r="L9" s="302"/>
      <c r="M9" s="302"/>
      <c r="N9" s="341" t="s">
        <v>2</v>
      </c>
      <c r="O9" s="341"/>
      <c r="P9" s="342"/>
      <c r="Q9" s="121"/>
      <c r="R9" s="74" t="s">
        <v>13</v>
      </c>
      <c r="S9" s="142"/>
      <c r="T9" s="74"/>
      <c r="U9" s="343" t="s">
        <v>68</v>
      </c>
      <c r="V9" s="344"/>
      <c r="W9" s="352"/>
      <c r="X9" s="353"/>
      <c r="Y9" s="244" t="s">
        <v>84</v>
      </c>
      <c r="Z9" s="44"/>
      <c r="AA9" s="8"/>
      <c r="AB9" s="9"/>
      <c r="AC9" s="9"/>
      <c r="AD9" s="171"/>
      <c r="AE9" s="171"/>
      <c r="AF9" s="9"/>
      <c r="AG9" s="9"/>
      <c r="AH9" s="9"/>
      <c r="AI9" s="9"/>
      <c r="AJ9" s="9"/>
      <c r="AK9" s="9"/>
      <c r="AL9" s="9"/>
      <c r="AM9" s="9"/>
    </row>
    <row r="10" spans="2:48" ht="29.25" customHeight="1" thickBot="1" x14ac:dyDescent="0.2">
      <c r="B10" s="302"/>
      <c r="C10" s="302"/>
      <c r="D10" s="302"/>
      <c r="E10" s="302"/>
      <c r="F10" s="302"/>
      <c r="G10" s="302"/>
      <c r="H10" s="302"/>
      <c r="I10" s="302"/>
      <c r="J10" s="302"/>
      <c r="K10" s="302"/>
      <c r="L10" s="302"/>
      <c r="M10" s="302"/>
      <c r="N10" s="341" t="s">
        <v>3</v>
      </c>
      <c r="O10" s="341"/>
      <c r="P10" s="342"/>
      <c r="Q10" s="121"/>
      <c r="R10" s="66" t="s">
        <v>13</v>
      </c>
      <c r="S10" s="122"/>
      <c r="T10" s="75"/>
      <c r="U10" s="65"/>
      <c r="V10" s="65"/>
      <c r="W10" s="65"/>
      <c r="X10" s="65"/>
      <c r="Y10" s="95"/>
      <c r="Z10" s="10"/>
      <c r="AA10" s="58"/>
      <c r="AB10" s="9"/>
      <c r="AC10" s="9"/>
      <c r="AD10" s="226" t="s">
        <v>82</v>
      </c>
      <c r="AE10" s="171"/>
      <c r="AF10" s="9"/>
      <c r="AG10" s="9"/>
      <c r="AH10" s="9"/>
      <c r="AI10" s="9"/>
      <c r="AJ10" s="9"/>
      <c r="AK10" s="9"/>
      <c r="AL10" s="9"/>
      <c r="AM10" s="9"/>
    </row>
    <row r="11" spans="2:48" ht="13.5" customHeight="1" thickBot="1" x14ac:dyDescent="0.2">
      <c r="B11" s="36"/>
      <c r="C11" s="36"/>
      <c r="D11" s="36"/>
      <c r="E11" s="36"/>
      <c r="F11" s="36"/>
      <c r="G11" s="36"/>
      <c r="H11" s="36"/>
      <c r="I11" s="36"/>
      <c r="J11" s="36"/>
      <c r="K11" s="36"/>
      <c r="L11" s="36"/>
      <c r="M11" s="36"/>
      <c r="N11" s="36"/>
      <c r="O11" s="36"/>
      <c r="P11" s="36"/>
      <c r="Q11" s="36"/>
      <c r="R11" s="36"/>
      <c r="S11" s="36"/>
      <c r="T11" s="36"/>
      <c r="U11" s="36"/>
      <c r="V11" s="36"/>
      <c r="W11" s="36"/>
      <c r="X11" s="36"/>
      <c r="Y11" s="36"/>
      <c r="Z11" s="280"/>
      <c r="AA11" s="12"/>
      <c r="AB11" s="12"/>
      <c r="AC11" s="12"/>
      <c r="AD11" s="13"/>
      <c r="AE11" s="14"/>
      <c r="AF11" s="10"/>
      <c r="AG11" s="12"/>
      <c r="AH11" s="12"/>
      <c r="AI11" s="12"/>
      <c r="AJ11" s="12"/>
      <c r="AK11" s="12"/>
      <c r="AL11" s="12"/>
    </row>
    <row r="12" spans="2:48" ht="29.25" customHeight="1" thickBot="1" x14ac:dyDescent="0.2">
      <c r="B12" s="309" t="s">
        <v>4</v>
      </c>
      <c r="C12" s="310"/>
      <c r="D12" s="311"/>
      <c r="E12" s="322" t="s">
        <v>7</v>
      </c>
      <c r="F12" s="323"/>
      <c r="G12" s="323"/>
      <c r="H12" s="323"/>
      <c r="I12" s="323"/>
      <c r="J12" s="323"/>
      <c r="K12" s="323"/>
      <c r="L12" s="324" t="s">
        <v>11</v>
      </c>
      <c r="M12" s="315" t="s">
        <v>49</v>
      </c>
      <c r="N12" s="309" t="s">
        <v>4</v>
      </c>
      <c r="O12" s="310"/>
      <c r="P12" s="310"/>
      <c r="Q12" s="322" t="s">
        <v>7</v>
      </c>
      <c r="R12" s="323"/>
      <c r="S12" s="323"/>
      <c r="T12" s="323"/>
      <c r="U12" s="323"/>
      <c r="V12" s="323"/>
      <c r="W12" s="323"/>
      <c r="X12" s="324" t="s">
        <v>11</v>
      </c>
      <c r="Y12" s="359" t="s">
        <v>49</v>
      </c>
      <c r="Z12" s="3"/>
      <c r="AA12" s="96"/>
      <c r="AB12" s="96"/>
      <c r="AC12" s="96"/>
      <c r="AD12" s="227" t="s">
        <v>81</v>
      </c>
      <c r="AE12" s="96"/>
      <c r="AF12" s="96"/>
      <c r="AG12" s="96"/>
      <c r="AH12" s="96"/>
      <c r="AI12" s="96"/>
      <c r="AJ12" s="96"/>
      <c r="AK12" s="96"/>
      <c r="AL12" s="96"/>
      <c r="AM12" s="96"/>
      <c r="AN12" s="96"/>
      <c r="AO12" s="96"/>
      <c r="AP12" s="96"/>
      <c r="AQ12" s="96"/>
      <c r="AR12" s="96"/>
      <c r="AS12" s="96"/>
      <c r="AT12" s="37"/>
      <c r="AU12" s="37"/>
      <c r="AV12" s="37"/>
    </row>
    <row r="13" spans="2:48" ht="29.25" customHeight="1" thickBot="1" x14ac:dyDescent="0.2">
      <c r="B13" s="312"/>
      <c r="C13" s="313"/>
      <c r="D13" s="314"/>
      <c r="E13" s="317" t="s">
        <v>2</v>
      </c>
      <c r="F13" s="318"/>
      <c r="G13" s="319"/>
      <c r="H13" s="317" t="s">
        <v>3</v>
      </c>
      <c r="I13" s="318"/>
      <c r="J13" s="319"/>
      <c r="K13" s="191" t="s">
        <v>61</v>
      </c>
      <c r="L13" s="325"/>
      <c r="M13" s="316"/>
      <c r="N13" s="312"/>
      <c r="O13" s="313"/>
      <c r="P13" s="313"/>
      <c r="Q13" s="317" t="s">
        <v>0</v>
      </c>
      <c r="R13" s="318"/>
      <c r="S13" s="319"/>
      <c r="T13" s="317" t="s">
        <v>1</v>
      </c>
      <c r="U13" s="318"/>
      <c r="V13" s="319"/>
      <c r="W13" s="192" t="s">
        <v>61</v>
      </c>
      <c r="X13" s="325"/>
      <c r="Y13" s="360"/>
      <c r="AA13" s="97"/>
      <c r="AB13" s="281"/>
      <c r="AC13" s="99"/>
      <c r="AD13" s="110" t="s">
        <v>4</v>
      </c>
      <c r="AE13" s="110" t="s">
        <v>14</v>
      </c>
      <c r="AF13" s="110" t="s">
        <v>15</v>
      </c>
      <c r="AG13" s="110" t="s">
        <v>5</v>
      </c>
      <c r="AH13" s="186" t="s">
        <v>66</v>
      </c>
      <c r="AI13" s="102" t="s">
        <v>53</v>
      </c>
      <c r="AJ13" s="105" t="s">
        <v>65</v>
      </c>
      <c r="AK13" s="184" t="s">
        <v>60</v>
      </c>
      <c r="AL13" s="37"/>
      <c r="AM13" s="110" t="s">
        <v>4</v>
      </c>
      <c r="AN13" s="110" t="s">
        <v>14</v>
      </c>
      <c r="AO13" s="110" t="s">
        <v>15</v>
      </c>
      <c r="AP13" s="110" t="s">
        <v>5</v>
      </c>
      <c r="AQ13" s="186" t="s">
        <v>66</v>
      </c>
      <c r="AR13" s="102" t="s">
        <v>53</v>
      </c>
      <c r="AS13" s="105" t="s">
        <v>65</v>
      </c>
      <c r="AT13" s="184" t="s">
        <v>60</v>
      </c>
      <c r="AU13" s="37"/>
      <c r="AV13" s="37"/>
    </row>
    <row r="14" spans="2:48" ht="45" customHeight="1" x14ac:dyDescent="0.15">
      <c r="B14" s="60">
        <f>V1</f>
        <v>45474</v>
      </c>
      <c r="C14" s="61" t="str">
        <f>TEXT(B14,"aaa")</f>
        <v>月</v>
      </c>
      <c r="D14" s="282" t="str">
        <f>IF(OR(WEEKDAY(B14)=1,WEEKDAY(B14)=7),"休日",IF(ISNA(VLOOKUP(B14,'(事務用)2024年度休日一覧(土日除く)'!A:B,2,FALSE)),"","休日"))</f>
        <v/>
      </c>
      <c r="E14" s="129">
        <f>IF(D14="",Q9,"")</f>
        <v>0</v>
      </c>
      <c r="F14" s="68" t="s">
        <v>12</v>
      </c>
      <c r="G14" s="143" t="str">
        <f>IF(D14="",IF(S9="","",S9),"")</f>
        <v/>
      </c>
      <c r="H14" s="133">
        <f>IF(D14="",Q10,"")</f>
        <v>0</v>
      </c>
      <c r="I14" s="68" t="s">
        <v>13</v>
      </c>
      <c r="J14" s="76" t="str">
        <f>IF(D14="",IF(S10="","",S10),"")</f>
        <v/>
      </c>
      <c r="K14" s="61" t="str">
        <f>IF(D14="",IF(W9="","",W9),"")</f>
        <v/>
      </c>
      <c r="L14" s="148"/>
      <c r="M14" s="145"/>
      <c r="N14" s="62">
        <f>B30+1</f>
        <v>45491</v>
      </c>
      <c r="O14" s="61" t="str">
        <f t="shared" ref="O14:O27" si="0">TEXT(N14,"aaa")</f>
        <v>木</v>
      </c>
      <c r="P14" s="282" t="str">
        <f>IF(OR(WEEKDAY(N14)=1,WEEKDAY(N14)=7),"休日",IF(ISNA(VLOOKUP(N14,'(事務用)2024年度休日一覧(土日除く)'!A:B,2,FALSE)),"","休日"))</f>
        <v/>
      </c>
      <c r="Q14" s="129">
        <f>IF(P14="",Q9,"")</f>
        <v>0</v>
      </c>
      <c r="R14" s="68" t="s">
        <v>12</v>
      </c>
      <c r="S14" s="76" t="str">
        <f>IF(P14="",IF(S9="","",S9),"")</f>
        <v/>
      </c>
      <c r="T14" s="129">
        <f>IF(P14="",Q10,"")</f>
        <v>0</v>
      </c>
      <c r="U14" s="68" t="s">
        <v>12</v>
      </c>
      <c r="V14" s="153" t="str">
        <f>IF(P14="",IF(S10="","",S10),"")</f>
        <v/>
      </c>
      <c r="W14" s="215" t="str">
        <f>IF(P14="",IF(W9="","",W9),"")</f>
        <v/>
      </c>
      <c r="X14" s="174"/>
      <c r="Y14" s="172"/>
      <c r="AA14" s="100"/>
      <c r="AB14" s="100"/>
      <c r="AC14" s="100"/>
      <c r="AD14" s="106" t="s">
        <v>17</v>
      </c>
      <c r="AE14" s="203" t="e">
        <f t="shared" ref="AE14:AE30" si="1">IF(E14="","",TIME(E14,G14, ))</f>
        <v>#VALUE!</v>
      </c>
      <c r="AF14" s="203" t="e">
        <f t="shared" ref="AF14:AF30" si="2">IF(H14="","",TIME(H14,J14, ))</f>
        <v>#VALUE!</v>
      </c>
      <c r="AG14" s="228" t="e">
        <f>IFERROR(AF14-AE14+IF(AE14&gt;=AF14,1),"")*24</f>
        <v>#VALUE!</v>
      </c>
      <c r="AH14" s="228">
        <f>IF(K14="",0,K14)</f>
        <v>0</v>
      </c>
      <c r="AI14" s="220" t="str">
        <f>IFERROR(IF(L14="○",7.75,""),"")</f>
        <v/>
      </c>
      <c r="AJ14" s="228" t="str">
        <f>IFERROR(AG14-AH14,"")</f>
        <v/>
      </c>
      <c r="AK14" s="235" t="str">
        <f>IF(M14="1日",0,IF(AJ14="",AI14,AJ14))</f>
        <v/>
      </c>
      <c r="AL14" s="100"/>
      <c r="AM14" s="106" t="s">
        <v>31</v>
      </c>
      <c r="AN14" s="203" t="e">
        <f t="shared" ref="AN14:AN27" si="3">IF(Q14="","",TIME(Q14,S14, ))</f>
        <v>#VALUE!</v>
      </c>
      <c r="AO14" s="203" t="e">
        <f t="shared" ref="AO14:AO27" si="4">IF(T14="","",TIME(T14,V14, ))</f>
        <v>#VALUE!</v>
      </c>
      <c r="AP14" s="238" t="e">
        <f>IFERROR(AO14-AN14+IF(AN14&gt;=AO14,1),"")*24</f>
        <v>#VALUE!</v>
      </c>
      <c r="AQ14" s="238">
        <f>IF(W14="",0,W14)</f>
        <v>0</v>
      </c>
      <c r="AR14" s="220" t="str">
        <f>IFERROR(IF(X14="○",7.75,""),"")</f>
        <v/>
      </c>
      <c r="AS14" s="228" t="str">
        <f>IFERROR(AP14-AQ14,"")</f>
        <v/>
      </c>
      <c r="AT14" s="241" t="str">
        <f>IF(Y14="1日",0,IF(AS14="",AR14,AS14))</f>
        <v/>
      </c>
      <c r="AU14" s="37"/>
      <c r="AV14" s="37"/>
    </row>
    <row r="15" spans="2:48" ht="45" customHeight="1" x14ac:dyDescent="0.15">
      <c r="B15" s="45">
        <f>B14+1</f>
        <v>45475</v>
      </c>
      <c r="C15" s="46" t="str">
        <f t="shared" ref="C15:C30" si="5">TEXT(B15,"aaa")</f>
        <v>火</v>
      </c>
      <c r="D15" s="283" t="str">
        <f>IF(OR(WEEKDAY(B15)=1,WEEKDAY(B15)=7),"休日",IF(ISNA(VLOOKUP(B15,'(事務用)2024年度休日一覧(土日除く)'!A:B,2,FALSE)),"","休日"))</f>
        <v/>
      </c>
      <c r="E15" s="130">
        <f>IF(D15="",Q9,"")</f>
        <v>0</v>
      </c>
      <c r="F15" s="69" t="s">
        <v>12</v>
      </c>
      <c r="G15" s="78" t="str">
        <f>IF(D15="",IF(S9="","",S9),"")</f>
        <v/>
      </c>
      <c r="H15" s="130">
        <f>IF(D15="",Q10,"")</f>
        <v>0</v>
      </c>
      <c r="I15" s="69" t="s">
        <v>13</v>
      </c>
      <c r="J15" s="77" t="str">
        <f>IF(D15="",IF(S10="","",S10),"")</f>
        <v/>
      </c>
      <c r="K15" s="210" t="str">
        <f>IF(D15="",IF(W9="","",W9),"")</f>
        <v/>
      </c>
      <c r="L15" s="149"/>
      <c r="M15" s="146"/>
      <c r="N15" s="45">
        <f>N14+1</f>
        <v>45492</v>
      </c>
      <c r="O15" s="46" t="str">
        <f t="shared" si="0"/>
        <v>金</v>
      </c>
      <c r="P15" s="283" t="str">
        <f>IF(OR(WEEKDAY(N15)=1,WEEKDAY(N15)=7),"休日",IF(ISNA(VLOOKUP(N15,'(事務用)2024年度休日一覧(土日除く)'!A:B,2,FALSE)),"","休日"))</f>
        <v/>
      </c>
      <c r="Q15" s="130">
        <f>IF(P15="",Q9,"")</f>
        <v>0</v>
      </c>
      <c r="R15" s="69" t="s">
        <v>12</v>
      </c>
      <c r="S15" s="84" t="str">
        <f>IF(P15="",IF(S9="","",S9),"")</f>
        <v/>
      </c>
      <c r="T15" s="130">
        <f>IF(P15="",Q10,"")</f>
        <v>0</v>
      </c>
      <c r="U15" s="72" t="s">
        <v>12</v>
      </c>
      <c r="V15" s="154" t="str">
        <f>IF(P15="",IF(S10="","",S10),"")</f>
        <v/>
      </c>
      <c r="W15" s="46" t="str">
        <f>IF(P15="",IF(W9="","",W9),"")</f>
        <v/>
      </c>
      <c r="X15" s="151"/>
      <c r="Y15" s="173"/>
      <c r="AA15" s="96"/>
      <c r="AB15" s="96"/>
      <c r="AC15" s="96"/>
      <c r="AD15" s="107" t="s">
        <v>18</v>
      </c>
      <c r="AE15" s="204" t="e">
        <f t="shared" si="1"/>
        <v>#VALUE!</v>
      </c>
      <c r="AF15" s="204" t="e">
        <f t="shared" si="2"/>
        <v>#VALUE!</v>
      </c>
      <c r="AG15" s="229" t="e">
        <f t="shared" ref="AG15:AG30" si="6">IFERROR(AF15-AE15+IF(AE15&gt;=AF15,1),"")*24</f>
        <v>#VALUE!</v>
      </c>
      <c r="AH15" s="229">
        <f t="shared" ref="AH15:AH30" si="7">IF(K15="",0,K15)</f>
        <v>0</v>
      </c>
      <c r="AI15" s="223" t="str">
        <f t="shared" ref="AI15:AI30" si="8">IFERROR(IF(L15="○",7.75,""),"")</f>
        <v/>
      </c>
      <c r="AJ15" s="229" t="str">
        <f t="shared" ref="AJ15:AJ30" si="9">IFERROR(AG15-AH15,"")</f>
        <v/>
      </c>
      <c r="AK15" s="235" t="str">
        <f>IF(M15="1日",0,IF(AJ15="",AI15,AJ15))</f>
        <v/>
      </c>
      <c r="AL15" s="96"/>
      <c r="AM15" s="106" t="s">
        <v>32</v>
      </c>
      <c r="AN15" s="204" t="e">
        <f t="shared" si="3"/>
        <v>#VALUE!</v>
      </c>
      <c r="AO15" s="204" t="e">
        <f t="shared" si="4"/>
        <v>#VALUE!</v>
      </c>
      <c r="AP15" s="239" t="e">
        <f t="shared" ref="AP15:AP27" si="10">IFERROR(AO15-AN15+IF(AN15&gt;=AO15,1),"")*24</f>
        <v>#VALUE!</v>
      </c>
      <c r="AQ15" s="239">
        <f t="shared" ref="AQ15:AQ27" si="11">IF(W15="",0,W15)</f>
        <v>0</v>
      </c>
      <c r="AR15" s="223" t="str">
        <f t="shared" ref="AR15:AR27" si="12">IFERROR(IF(X15="○",7.75,""),"")</f>
        <v/>
      </c>
      <c r="AS15" s="229" t="str">
        <f t="shared" ref="AS15:AS27" si="13">IFERROR(AP15-AQ15,"")</f>
        <v/>
      </c>
      <c r="AT15" s="241" t="str">
        <f t="shared" ref="AT15:AT27" si="14">IF(Y15="1日",0,IF(AS15="",AR15,AS15))</f>
        <v/>
      </c>
      <c r="AU15" s="37"/>
      <c r="AV15" s="37"/>
    </row>
    <row r="16" spans="2:48" ht="45" customHeight="1" x14ac:dyDescent="0.15">
      <c r="B16" s="45">
        <f t="shared" ref="B16:B30" si="15">B15+1</f>
        <v>45476</v>
      </c>
      <c r="C16" s="46" t="str">
        <f t="shared" si="5"/>
        <v>水</v>
      </c>
      <c r="D16" s="283" t="str">
        <f>IF(OR(WEEKDAY(B16)=1,WEEKDAY(B16)=7),"休日",IF(ISNA(VLOOKUP(B16,'(事務用)2024年度休日一覧(土日除く)'!A:B,2,FALSE)),"","休日"))</f>
        <v/>
      </c>
      <c r="E16" s="130">
        <f>IF(D16="",Q9,"")</f>
        <v>0</v>
      </c>
      <c r="F16" s="69" t="s">
        <v>12</v>
      </c>
      <c r="G16" s="83" t="str">
        <f>IF(D16="",IF(S9="","",S9),"")</f>
        <v/>
      </c>
      <c r="H16" s="134">
        <f>IF(D16="",Q10,"")</f>
        <v>0</v>
      </c>
      <c r="I16" s="72" t="s">
        <v>12</v>
      </c>
      <c r="J16" s="77" t="str">
        <f>IF(D16="",IF(S10="","",S10),"")</f>
        <v/>
      </c>
      <c r="K16" s="210" t="str">
        <f>IF(D16="",IF(W9="","",W9),"")</f>
        <v/>
      </c>
      <c r="L16" s="149"/>
      <c r="M16" s="147"/>
      <c r="N16" s="45">
        <f t="shared" ref="N16:N27" si="16">N15+1</f>
        <v>45493</v>
      </c>
      <c r="O16" s="46" t="str">
        <f t="shared" si="0"/>
        <v>土</v>
      </c>
      <c r="P16" s="283" t="str">
        <f>IF(OR(WEEKDAY(N16)=1,WEEKDAY(N16)=7),"休日",IF(ISNA(VLOOKUP(N16,'(事務用)2024年度休日一覧(土日除く)'!A:B,2,FALSE)),"","休日"))</f>
        <v>休日</v>
      </c>
      <c r="Q16" s="130" t="str">
        <f>IF(P16="",Q9,"")</f>
        <v/>
      </c>
      <c r="R16" s="69" t="s">
        <v>12</v>
      </c>
      <c r="S16" s="84" t="str">
        <f>IF(P16="",IF(S9="","",S9),"")</f>
        <v/>
      </c>
      <c r="T16" s="130" t="str">
        <f>IF(P16="",Q10,"")</f>
        <v/>
      </c>
      <c r="U16" s="72" t="s">
        <v>12</v>
      </c>
      <c r="V16" s="154" t="str">
        <f>IF(P16="",IF(S10="","",S10),"")</f>
        <v/>
      </c>
      <c r="W16" s="217" t="str">
        <f>IF(P16="",IF(W9="","",W9),"")</f>
        <v/>
      </c>
      <c r="X16" s="150"/>
      <c r="Y16" s="119"/>
      <c r="Z16" s="51"/>
      <c r="AA16" s="97"/>
      <c r="AB16" s="281"/>
      <c r="AC16" s="99"/>
      <c r="AD16" s="108" t="s">
        <v>19</v>
      </c>
      <c r="AE16" s="205" t="e">
        <f t="shared" si="1"/>
        <v>#VALUE!</v>
      </c>
      <c r="AF16" s="205" t="e">
        <f t="shared" si="2"/>
        <v>#VALUE!</v>
      </c>
      <c r="AG16" s="230" t="e">
        <f t="shared" si="6"/>
        <v>#VALUE!</v>
      </c>
      <c r="AH16" s="230">
        <f t="shared" si="7"/>
        <v>0</v>
      </c>
      <c r="AI16" s="221" t="str">
        <f t="shared" si="8"/>
        <v/>
      </c>
      <c r="AJ16" s="230" t="str">
        <f t="shared" si="9"/>
        <v/>
      </c>
      <c r="AK16" s="236" t="str">
        <f t="shared" ref="AK16:AK30" si="17">IF(M16="1日",0,IF(AJ16="",AI16,AJ16))</f>
        <v/>
      </c>
      <c r="AL16" s="37"/>
      <c r="AM16" s="106" t="s">
        <v>33</v>
      </c>
      <c r="AN16" s="208" t="str">
        <f t="shared" si="3"/>
        <v/>
      </c>
      <c r="AO16" s="208" t="str">
        <f t="shared" si="4"/>
        <v/>
      </c>
      <c r="AP16" s="240" t="e">
        <f t="shared" si="10"/>
        <v>#VALUE!</v>
      </c>
      <c r="AQ16" s="240">
        <f t="shared" si="11"/>
        <v>0</v>
      </c>
      <c r="AR16" s="225" t="str">
        <f t="shared" si="12"/>
        <v/>
      </c>
      <c r="AS16" s="242" t="str">
        <f t="shared" si="13"/>
        <v/>
      </c>
      <c r="AT16" s="241" t="str">
        <f t="shared" si="14"/>
        <v/>
      </c>
      <c r="AU16" s="37"/>
      <c r="AV16" s="37"/>
    </row>
    <row r="17" spans="1:48" ht="45" customHeight="1" x14ac:dyDescent="0.15">
      <c r="B17" s="45">
        <f t="shared" si="15"/>
        <v>45477</v>
      </c>
      <c r="C17" s="46" t="str">
        <f t="shared" si="5"/>
        <v>木</v>
      </c>
      <c r="D17" s="283" t="str">
        <f>IF(OR(WEEKDAY(B17)=1,WEEKDAY(B17)=7),"休日",IF(ISNA(VLOOKUP(B17,'(事務用)2024年度休日一覧(土日除く)'!A:B,2,FALSE)),"","休日"))</f>
        <v/>
      </c>
      <c r="E17" s="130">
        <f>IF(D17="",Q9,"")</f>
        <v>0</v>
      </c>
      <c r="F17" s="69" t="s">
        <v>12</v>
      </c>
      <c r="G17" s="78" t="str">
        <f>IF(D17="",IF(S9="","",S9),"")</f>
        <v/>
      </c>
      <c r="H17" s="135">
        <f>IF(D17="",Q10,"")</f>
        <v>0</v>
      </c>
      <c r="I17" s="69" t="s">
        <v>12</v>
      </c>
      <c r="J17" s="77" t="str">
        <f>IF(D17="",IF(S10="","",S10),"")</f>
        <v/>
      </c>
      <c r="K17" s="210" t="str">
        <f>IF(D17="",IF(W9="","",W9),"")</f>
        <v/>
      </c>
      <c r="L17" s="149"/>
      <c r="M17" s="74"/>
      <c r="N17" s="45">
        <f t="shared" si="16"/>
        <v>45494</v>
      </c>
      <c r="O17" s="46" t="str">
        <f t="shared" si="0"/>
        <v>日</v>
      </c>
      <c r="P17" s="283" t="str">
        <f>IF(OR(WEEKDAY(N17)=1,WEEKDAY(N17)=7),"休日",IF(ISNA(VLOOKUP(N17,'(事務用)2024年度休日一覧(土日除く)'!A:B,2,FALSE)),"","休日"))</f>
        <v>休日</v>
      </c>
      <c r="Q17" s="130" t="str">
        <f>IF(P17="",Q9,"")</f>
        <v/>
      </c>
      <c r="R17" s="69" t="s">
        <v>12</v>
      </c>
      <c r="S17" s="84" t="str">
        <f>IF(P17="",IF(S9="","",S9),"")</f>
        <v/>
      </c>
      <c r="T17" s="130" t="str">
        <f>IF(P17="",Q10,"")</f>
        <v/>
      </c>
      <c r="U17" s="72" t="s">
        <v>12</v>
      </c>
      <c r="V17" s="154" t="str">
        <f>IF(P17="",IF(S10="","",S10),"")</f>
        <v/>
      </c>
      <c r="W17" s="217" t="str">
        <f>IF(P17="",IF(W9="","",W9),"")</f>
        <v/>
      </c>
      <c r="X17" s="150"/>
      <c r="Y17" s="255"/>
      <c r="Z17" s="52"/>
      <c r="AA17" s="100"/>
      <c r="AB17" s="100"/>
      <c r="AC17" s="100"/>
      <c r="AD17" s="106" t="s">
        <v>16</v>
      </c>
      <c r="AE17" s="203" t="e">
        <f t="shared" si="1"/>
        <v>#VALUE!</v>
      </c>
      <c r="AF17" s="203" t="e">
        <f t="shared" si="2"/>
        <v>#VALUE!</v>
      </c>
      <c r="AG17" s="228" t="e">
        <f t="shared" si="6"/>
        <v>#VALUE!</v>
      </c>
      <c r="AH17" s="228">
        <f t="shared" si="7"/>
        <v>0</v>
      </c>
      <c r="AI17" s="220" t="str">
        <f t="shared" si="8"/>
        <v/>
      </c>
      <c r="AJ17" s="228" t="str">
        <f t="shared" si="9"/>
        <v/>
      </c>
      <c r="AK17" s="235" t="str">
        <f t="shared" si="17"/>
        <v/>
      </c>
      <c r="AL17" s="100"/>
      <c r="AM17" s="106" t="s">
        <v>34</v>
      </c>
      <c r="AN17" s="203" t="str">
        <f t="shared" si="3"/>
        <v/>
      </c>
      <c r="AO17" s="203" t="str">
        <f t="shared" si="4"/>
        <v/>
      </c>
      <c r="AP17" s="238" t="e">
        <f t="shared" si="10"/>
        <v>#VALUE!</v>
      </c>
      <c r="AQ17" s="238">
        <f t="shared" si="11"/>
        <v>0</v>
      </c>
      <c r="AR17" s="220" t="str">
        <f t="shared" si="12"/>
        <v/>
      </c>
      <c r="AS17" s="228" t="str">
        <f t="shared" si="13"/>
        <v/>
      </c>
      <c r="AT17" s="241" t="str">
        <f t="shared" si="14"/>
        <v/>
      </c>
      <c r="AU17" s="37"/>
      <c r="AV17" s="37"/>
    </row>
    <row r="18" spans="1:48" ht="45" customHeight="1" x14ac:dyDescent="0.15">
      <c r="B18" s="45">
        <f t="shared" si="15"/>
        <v>45478</v>
      </c>
      <c r="C18" s="46" t="str">
        <f t="shared" si="5"/>
        <v>金</v>
      </c>
      <c r="D18" s="283" t="str">
        <f>IF(OR(WEEKDAY(B18)=1,WEEKDAY(B18)=7),"休日",IF(ISNA(VLOOKUP(B18,'(事務用)2024年度休日一覧(土日除く)'!A:B,2,FALSE)),"","休日"))</f>
        <v/>
      </c>
      <c r="E18" s="130">
        <f>IF(D18="",Q9,"")</f>
        <v>0</v>
      </c>
      <c r="F18" s="69" t="s">
        <v>12</v>
      </c>
      <c r="G18" s="83" t="str">
        <f>IF(D18="",IF(S9="","",S9),"")</f>
        <v/>
      </c>
      <c r="H18" s="130">
        <f>IF(D18="",Q10,"")</f>
        <v>0</v>
      </c>
      <c r="I18" s="69" t="s">
        <v>12</v>
      </c>
      <c r="J18" s="78" t="str">
        <f>IF(D18="",IF(S10="","",S10),"")</f>
        <v/>
      </c>
      <c r="K18" s="210" t="str">
        <f>IF(D18="",IF(W9="","",W9),"")</f>
        <v/>
      </c>
      <c r="L18" s="149"/>
      <c r="M18" s="146"/>
      <c r="N18" s="45">
        <f t="shared" si="16"/>
        <v>45495</v>
      </c>
      <c r="O18" s="46" t="str">
        <f t="shared" si="0"/>
        <v>月</v>
      </c>
      <c r="P18" s="283" t="str">
        <f>IF(OR(WEEKDAY(N18)=1,WEEKDAY(N18)=7),"休日",IF(ISNA(VLOOKUP(N18,'(事務用)2024年度休日一覧(土日除く)'!A:B,2,FALSE)),"","休日"))</f>
        <v/>
      </c>
      <c r="Q18" s="130">
        <f>IF(P18="",Q9,"")</f>
        <v>0</v>
      </c>
      <c r="R18" s="69" t="s">
        <v>12</v>
      </c>
      <c r="S18" s="84" t="str">
        <f>IF(P18="",IF(S9="","",S9),"")</f>
        <v/>
      </c>
      <c r="T18" s="130">
        <f>IF(P18="",Q10,"")</f>
        <v>0</v>
      </c>
      <c r="U18" s="72" t="s">
        <v>12</v>
      </c>
      <c r="V18" s="154" t="str">
        <f>IF(P18="",IF(S10="","",S10),"")</f>
        <v/>
      </c>
      <c r="W18" s="46" t="str">
        <f>IF(P18="",IF(W9="","",W9),"")</f>
        <v/>
      </c>
      <c r="X18" s="151"/>
      <c r="Y18" s="119"/>
      <c r="Z18" s="52"/>
      <c r="AA18" s="97"/>
      <c r="AB18" s="281"/>
      <c r="AC18" s="99"/>
      <c r="AD18" s="109" t="s">
        <v>20</v>
      </c>
      <c r="AE18" s="205" t="e">
        <f t="shared" si="1"/>
        <v>#VALUE!</v>
      </c>
      <c r="AF18" s="205" t="e">
        <f t="shared" si="2"/>
        <v>#VALUE!</v>
      </c>
      <c r="AG18" s="230" t="e">
        <f t="shared" si="6"/>
        <v>#VALUE!</v>
      </c>
      <c r="AH18" s="230">
        <f t="shared" si="7"/>
        <v>0</v>
      </c>
      <c r="AI18" s="221" t="str">
        <f t="shared" si="8"/>
        <v/>
      </c>
      <c r="AJ18" s="230" t="str">
        <f t="shared" si="9"/>
        <v/>
      </c>
      <c r="AK18" s="236" t="str">
        <f t="shared" si="17"/>
        <v/>
      </c>
      <c r="AL18" s="37"/>
      <c r="AM18" s="106" t="s">
        <v>35</v>
      </c>
      <c r="AN18" s="208" t="e">
        <f t="shared" si="3"/>
        <v>#VALUE!</v>
      </c>
      <c r="AO18" s="208" t="e">
        <f t="shared" si="4"/>
        <v>#VALUE!</v>
      </c>
      <c r="AP18" s="240" t="e">
        <f t="shared" si="10"/>
        <v>#VALUE!</v>
      </c>
      <c r="AQ18" s="240">
        <f t="shared" si="11"/>
        <v>0</v>
      </c>
      <c r="AR18" s="225" t="str">
        <f t="shared" si="12"/>
        <v/>
      </c>
      <c r="AS18" s="242" t="str">
        <f t="shared" si="13"/>
        <v/>
      </c>
      <c r="AT18" s="241" t="str">
        <f t="shared" si="14"/>
        <v/>
      </c>
      <c r="AU18" s="37"/>
      <c r="AV18" s="37"/>
    </row>
    <row r="19" spans="1:48" ht="45" customHeight="1" x14ac:dyDescent="0.15">
      <c r="B19" s="45">
        <f t="shared" si="15"/>
        <v>45479</v>
      </c>
      <c r="C19" s="46" t="str">
        <f t="shared" si="5"/>
        <v>土</v>
      </c>
      <c r="D19" s="283" t="str">
        <f>IF(OR(WEEKDAY(B19)=1,WEEKDAY(B19)=7),"休日",IF(ISNA(VLOOKUP(B19,'(事務用)2024年度休日一覧(土日除く)'!A:B,2,FALSE)),"","休日"))</f>
        <v>休日</v>
      </c>
      <c r="E19" s="130" t="str">
        <f>IF(D19="",Q9,"")</f>
        <v/>
      </c>
      <c r="F19" s="69" t="s">
        <v>12</v>
      </c>
      <c r="G19" s="77" t="str">
        <f>IF(D19="",IF(S9="","",S9),"")</f>
        <v/>
      </c>
      <c r="H19" s="134" t="str">
        <f>IF(D19="",Q10,"")</f>
        <v/>
      </c>
      <c r="I19" s="69" t="s">
        <v>12</v>
      </c>
      <c r="J19" s="78" t="str">
        <f>IF(D19="",IF(S10="","",S10),"")</f>
        <v/>
      </c>
      <c r="K19" s="210" t="str">
        <f>IF(D19="",IF(W9="","",W9),"")</f>
        <v/>
      </c>
      <c r="L19" s="149"/>
      <c r="M19" s="146"/>
      <c r="N19" s="45">
        <f t="shared" si="16"/>
        <v>45496</v>
      </c>
      <c r="O19" s="46" t="str">
        <f t="shared" si="0"/>
        <v>火</v>
      </c>
      <c r="P19" s="283" t="str">
        <f>IF(OR(WEEKDAY(N19)=1,WEEKDAY(N19)=7),"休日",IF(ISNA(VLOOKUP(N19,'(事務用)2024年度休日一覧(土日除く)'!A:B,2,FALSE)),"","休日"))</f>
        <v/>
      </c>
      <c r="Q19" s="130">
        <f>IF(P19="",Q9,"")</f>
        <v>0</v>
      </c>
      <c r="R19" s="69" t="s">
        <v>12</v>
      </c>
      <c r="S19" s="84" t="str">
        <f>IF(P19="",IF(S9="","",S9),"")</f>
        <v/>
      </c>
      <c r="T19" s="130">
        <f>IF(P19="",Q10,"")</f>
        <v>0</v>
      </c>
      <c r="U19" s="72" t="s">
        <v>12</v>
      </c>
      <c r="V19" s="154" t="str">
        <f>IF(P19="",IF(S10="","",S10),"")</f>
        <v/>
      </c>
      <c r="W19" s="213" t="str">
        <f>IF(P19="",IF(W9="","",W9),"")</f>
        <v/>
      </c>
      <c r="X19" s="149"/>
      <c r="Y19" s="119"/>
      <c r="Z19" s="52"/>
      <c r="AA19" s="105"/>
      <c r="AB19" s="105"/>
      <c r="AC19" s="105"/>
      <c r="AD19" s="109" t="s">
        <v>21</v>
      </c>
      <c r="AE19" s="206" t="str">
        <f t="shared" si="1"/>
        <v/>
      </c>
      <c r="AF19" s="206" t="str">
        <f t="shared" si="2"/>
        <v/>
      </c>
      <c r="AG19" s="231" t="e">
        <f t="shared" si="6"/>
        <v>#VALUE!</v>
      </c>
      <c r="AH19" s="231">
        <f t="shared" si="7"/>
        <v>0</v>
      </c>
      <c r="AI19" s="224" t="str">
        <f t="shared" si="8"/>
        <v/>
      </c>
      <c r="AJ19" s="231" t="str">
        <f t="shared" si="9"/>
        <v/>
      </c>
      <c r="AK19" s="235" t="str">
        <f>IF(M19="1日",0,IF(AJ19="",AI19,AJ19))</f>
        <v/>
      </c>
      <c r="AL19" s="105"/>
      <c r="AM19" s="106" t="s">
        <v>36</v>
      </c>
      <c r="AN19" s="206" t="e">
        <f t="shared" si="3"/>
        <v>#VALUE!</v>
      </c>
      <c r="AO19" s="208" t="e">
        <f t="shared" si="4"/>
        <v>#VALUE!</v>
      </c>
      <c r="AP19" s="240" t="e">
        <f t="shared" si="10"/>
        <v>#VALUE!</v>
      </c>
      <c r="AQ19" s="240">
        <f t="shared" si="11"/>
        <v>0</v>
      </c>
      <c r="AR19" s="225" t="str">
        <f t="shared" si="12"/>
        <v/>
      </c>
      <c r="AS19" s="242" t="str">
        <f t="shared" si="13"/>
        <v/>
      </c>
      <c r="AT19" s="241" t="str">
        <f t="shared" si="14"/>
        <v/>
      </c>
      <c r="AU19" s="37"/>
      <c r="AV19" s="37"/>
    </row>
    <row r="20" spans="1:48" ht="45" customHeight="1" x14ac:dyDescent="0.15">
      <c r="B20" s="45">
        <f t="shared" si="15"/>
        <v>45480</v>
      </c>
      <c r="C20" s="46" t="str">
        <f t="shared" si="5"/>
        <v>日</v>
      </c>
      <c r="D20" s="283" t="str">
        <f>IF(OR(WEEKDAY(B20)=1,WEEKDAY(B20)=7),"休日",IF(ISNA(VLOOKUP(B20,'(事務用)2024年度休日一覧(土日除く)'!A:B,2,FALSE)),"","休日"))</f>
        <v>休日</v>
      </c>
      <c r="E20" s="130" t="str">
        <f>IF(D20="",Q9,"")</f>
        <v/>
      </c>
      <c r="F20" s="69" t="s">
        <v>12</v>
      </c>
      <c r="G20" s="77" t="str">
        <f>IF(D20="",IF(S9="","",S9),"")</f>
        <v/>
      </c>
      <c r="H20" s="135" t="str">
        <f>IF(D20="",Q10,"")</f>
        <v/>
      </c>
      <c r="I20" s="69" t="s">
        <v>12</v>
      </c>
      <c r="J20" s="78" t="str">
        <f>IF(D20="",IF(S10="","",S10),"")</f>
        <v/>
      </c>
      <c r="K20" s="210" t="str">
        <f>IF(D20="",IF(W9="","",W9),"")</f>
        <v/>
      </c>
      <c r="L20" s="149"/>
      <c r="M20" s="147"/>
      <c r="N20" s="45">
        <f t="shared" si="16"/>
        <v>45497</v>
      </c>
      <c r="O20" s="46" t="str">
        <f t="shared" si="0"/>
        <v>水</v>
      </c>
      <c r="P20" s="283" t="str">
        <f>IF(OR(WEEKDAY(N20)=1,WEEKDAY(N20)=7),"休日",IF(ISNA(VLOOKUP(N20,'(事務用)2024年度休日一覧(土日除く)'!A:B,2,FALSE)),"","休日"))</f>
        <v/>
      </c>
      <c r="Q20" s="130">
        <f>IF(P20="",Q9,"")</f>
        <v>0</v>
      </c>
      <c r="R20" s="69" t="s">
        <v>12</v>
      </c>
      <c r="S20" s="84" t="str">
        <f>IF(P20="",IF(S9="","",S9),"")</f>
        <v/>
      </c>
      <c r="T20" s="130">
        <f>IF(P20="",Q10,"")</f>
        <v>0</v>
      </c>
      <c r="U20" s="72" t="s">
        <v>12</v>
      </c>
      <c r="V20" s="154" t="str">
        <f>IF(P20="",IF(S10="","",S10),"")</f>
        <v/>
      </c>
      <c r="W20" s="46" t="str">
        <f>IF(P20="",IF(W9="","",W9),"")</f>
        <v/>
      </c>
      <c r="X20" s="150"/>
      <c r="Y20" s="119"/>
      <c r="Z20" s="52"/>
      <c r="AA20" s="105"/>
      <c r="AB20" s="105"/>
      <c r="AC20" s="105"/>
      <c r="AD20" s="109" t="s">
        <v>22</v>
      </c>
      <c r="AE20" s="206" t="str">
        <f t="shared" si="1"/>
        <v/>
      </c>
      <c r="AF20" s="206" t="str">
        <f t="shared" si="2"/>
        <v/>
      </c>
      <c r="AG20" s="231" t="e">
        <f t="shared" si="6"/>
        <v>#VALUE!</v>
      </c>
      <c r="AH20" s="231">
        <f t="shared" si="7"/>
        <v>0</v>
      </c>
      <c r="AI20" s="224" t="str">
        <f t="shared" si="8"/>
        <v/>
      </c>
      <c r="AJ20" s="231" t="str">
        <f t="shared" si="9"/>
        <v/>
      </c>
      <c r="AK20" s="235" t="str">
        <f t="shared" si="17"/>
        <v/>
      </c>
      <c r="AL20" s="105"/>
      <c r="AM20" s="106" t="s">
        <v>37</v>
      </c>
      <c r="AN20" s="206" t="e">
        <f t="shared" si="3"/>
        <v>#VALUE!</v>
      </c>
      <c r="AO20" s="208" t="e">
        <f t="shared" si="4"/>
        <v>#VALUE!</v>
      </c>
      <c r="AP20" s="240" t="e">
        <f t="shared" si="10"/>
        <v>#VALUE!</v>
      </c>
      <c r="AQ20" s="240">
        <f t="shared" si="11"/>
        <v>0</v>
      </c>
      <c r="AR20" s="225" t="str">
        <f t="shared" si="12"/>
        <v/>
      </c>
      <c r="AS20" s="242" t="str">
        <f t="shared" si="13"/>
        <v/>
      </c>
      <c r="AT20" s="241" t="str">
        <f t="shared" si="14"/>
        <v/>
      </c>
      <c r="AU20" s="37"/>
      <c r="AV20" s="37"/>
    </row>
    <row r="21" spans="1:48" ht="45" customHeight="1" x14ac:dyDescent="0.15">
      <c r="B21" s="45">
        <f t="shared" si="15"/>
        <v>45481</v>
      </c>
      <c r="C21" s="46" t="str">
        <f t="shared" si="5"/>
        <v>月</v>
      </c>
      <c r="D21" s="283" t="str">
        <f>IF(OR(WEEKDAY(B21)=1,WEEKDAY(B21)=7),"休日",IF(ISNA(VLOOKUP(B21,'(事務用)2024年度休日一覧(土日除く)'!A:B,2,FALSE)),"","休日"))</f>
        <v/>
      </c>
      <c r="E21" s="130">
        <f>IF(D21="",Q9,"")</f>
        <v>0</v>
      </c>
      <c r="F21" s="69" t="s">
        <v>12</v>
      </c>
      <c r="G21" s="78" t="str">
        <f>IF(D21="",IF(S9="","",S9),"")</f>
        <v/>
      </c>
      <c r="H21" s="130">
        <f>IF(D21="",Q10,"")</f>
        <v>0</v>
      </c>
      <c r="I21" s="69" t="s">
        <v>12</v>
      </c>
      <c r="J21" s="78" t="str">
        <f>IF(D21="",IF(S10="","",S10),"")</f>
        <v/>
      </c>
      <c r="K21" s="212" t="str">
        <f>IF(D21="",IF(W9="","",W9),"")</f>
        <v/>
      </c>
      <c r="L21" s="150"/>
      <c r="M21" s="147"/>
      <c r="N21" s="45">
        <f t="shared" si="16"/>
        <v>45498</v>
      </c>
      <c r="O21" s="46" t="str">
        <f t="shared" si="0"/>
        <v>木</v>
      </c>
      <c r="P21" s="283" t="str">
        <f>IF(OR(WEEKDAY(N21)=1,WEEKDAY(N21)=7),"休日",IF(ISNA(VLOOKUP(N21,'(事務用)2024年度休日一覧(土日除く)'!A:B,2,FALSE)),"","休日"))</f>
        <v/>
      </c>
      <c r="Q21" s="130">
        <f>IF(P21="",Q9,"")</f>
        <v>0</v>
      </c>
      <c r="R21" s="69" t="s">
        <v>12</v>
      </c>
      <c r="S21" s="84" t="str">
        <f>IF(P21="",IF(S9="","",S9),"")</f>
        <v/>
      </c>
      <c r="T21" s="130">
        <f>IF(P21="",Q10,"")</f>
        <v>0</v>
      </c>
      <c r="U21" s="72" t="s">
        <v>12</v>
      </c>
      <c r="V21" s="154" t="str">
        <f>IF(P21="",IF(S10="","",S10),"")</f>
        <v/>
      </c>
      <c r="W21" s="217" t="str">
        <f>IF(P21="",IF(W9="","",W9),"")</f>
        <v/>
      </c>
      <c r="X21" s="175"/>
      <c r="Y21" s="119"/>
      <c r="Z21" s="52"/>
      <c r="AA21" s="101"/>
      <c r="AB21" s="101"/>
      <c r="AC21" s="101"/>
      <c r="AD21" s="109" t="s">
        <v>23</v>
      </c>
      <c r="AE21" s="205" t="e">
        <f t="shared" si="1"/>
        <v>#VALUE!</v>
      </c>
      <c r="AF21" s="205" t="e">
        <f t="shared" si="2"/>
        <v>#VALUE!</v>
      </c>
      <c r="AG21" s="230" t="e">
        <f t="shared" si="6"/>
        <v>#VALUE!</v>
      </c>
      <c r="AH21" s="230">
        <f t="shared" si="7"/>
        <v>0</v>
      </c>
      <c r="AI21" s="221" t="str">
        <f t="shared" si="8"/>
        <v/>
      </c>
      <c r="AJ21" s="230" t="str">
        <f t="shared" si="9"/>
        <v/>
      </c>
      <c r="AK21" s="236" t="str">
        <f t="shared" si="17"/>
        <v/>
      </c>
      <c r="AL21" s="101"/>
      <c r="AM21" s="106" t="s">
        <v>38</v>
      </c>
      <c r="AN21" s="208" t="e">
        <f t="shared" si="3"/>
        <v>#VALUE!</v>
      </c>
      <c r="AO21" s="208" t="e">
        <f t="shared" si="4"/>
        <v>#VALUE!</v>
      </c>
      <c r="AP21" s="240" t="e">
        <f t="shared" si="10"/>
        <v>#VALUE!</v>
      </c>
      <c r="AQ21" s="240">
        <f t="shared" si="11"/>
        <v>0</v>
      </c>
      <c r="AR21" s="225" t="str">
        <f t="shared" si="12"/>
        <v/>
      </c>
      <c r="AS21" s="242" t="str">
        <f t="shared" si="13"/>
        <v/>
      </c>
      <c r="AT21" s="241" t="str">
        <f t="shared" si="14"/>
        <v/>
      </c>
      <c r="AU21" s="37"/>
      <c r="AV21" s="37"/>
    </row>
    <row r="22" spans="1:48" ht="45" customHeight="1" x14ac:dyDescent="0.15">
      <c r="B22" s="45">
        <f t="shared" si="15"/>
        <v>45482</v>
      </c>
      <c r="C22" s="46" t="str">
        <f t="shared" si="5"/>
        <v>火</v>
      </c>
      <c r="D22" s="283" t="str">
        <f>IF(OR(WEEKDAY(B22)=1,WEEKDAY(B22)=7),"休日",IF(ISNA(VLOOKUP(B22,'(事務用)2024年度休日一覧(土日除く)'!A:B,2,FALSE)),"","休日"))</f>
        <v/>
      </c>
      <c r="E22" s="130">
        <f>IF(D22="",Q9,"")</f>
        <v>0</v>
      </c>
      <c r="F22" s="69" t="s">
        <v>12</v>
      </c>
      <c r="G22" s="83" t="str">
        <f>IF(D22="",IF(S9="","",S9),"")</f>
        <v/>
      </c>
      <c r="H22" s="130">
        <f>IF(D22="",Q10,"")</f>
        <v>0</v>
      </c>
      <c r="I22" s="69" t="s">
        <v>12</v>
      </c>
      <c r="J22" s="80" t="str">
        <f>IF(D22="",IF(S10="","",S10),"")</f>
        <v/>
      </c>
      <c r="K22" s="213" t="str">
        <f>IF(D22="",IF(W9="","",W9),"")</f>
        <v/>
      </c>
      <c r="L22" s="151"/>
      <c r="M22" s="147"/>
      <c r="N22" s="45">
        <f t="shared" si="16"/>
        <v>45499</v>
      </c>
      <c r="O22" s="46" t="str">
        <f t="shared" si="0"/>
        <v>金</v>
      </c>
      <c r="P22" s="283" t="str">
        <f>IF(OR(WEEKDAY(N22)=1,WEEKDAY(N22)=7),"休日",IF(ISNA(VLOOKUP(N22,'(事務用)2024年度休日一覧(土日除く)'!A:B,2,FALSE)),"","休日"))</f>
        <v/>
      </c>
      <c r="Q22" s="130">
        <f>IF(P22="",Q9,"")</f>
        <v>0</v>
      </c>
      <c r="R22" s="69" t="s">
        <v>12</v>
      </c>
      <c r="S22" s="84" t="str">
        <f>IF(P22="",IF(S9="","",S9),"")</f>
        <v/>
      </c>
      <c r="T22" s="130">
        <f>IF(P22="",Q10,"")</f>
        <v>0</v>
      </c>
      <c r="U22" s="72" t="s">
        <v>12</v>
      </c>
      <c r="V22" s="154" t="str">
        <f>IF(P22="",IF(S10="","",S10),"")</f>
        <v/>
      </c>
      <c r="W22" s="217" t="str">
        <f>IF(P22="",IF(W9="","",W9),"")</f>
        <v/>
      </c>
      <c r="X22" s="150"/>
      <c r="Y22" s="119"/>
      <c r="Z22" s="52"/>
      <c r="AA22" s="102"/>
      <c r="AB22" s="102"/>
      <c r="AC22" s="104"/>
      <c r="AD22" s="109" t="s">
        <v>24</v>
      </c>
      <c r="AE22" s="207" t="e">
        <f t="shared" si="1"/>
        <v>#VALUE!</v>
      </c>
      <c r="AF22" s="207" t="e">
        <f t="shared" si="2"/>
        <v>#VALUE!</v>
      </c>
      <c r="AG22" s="232" t="e">
        <f t="shared" si="6"/>
        <v>#VALUE!</v>
      </c>
      <c r="AH22" s="232">
        <f t="shared" si="7"/>
        <v>0</v>
      </c>
      <c r="AI22" s="222" t="str">
        <f t="shared" si="8"/>
        <v/>
      </c>
      <c r="AJ22" s="232" t="str">
        <f t="shared" si="9"/>
        <v/>
      </c>
      <c r="AK22" s="236" t="str">
        <f t="shared" si="17"/>
        <v/>
      </c>
      <c r="AL22" s="37"/>
      <c r="AM22" s="106" t="s">
        <v>39</v>
      </c>
      <c r="AN22" s="208" t="e">
        <f t="shared" si="3"/>
        <v>#VALUE!</v>
      </c>
      <c r="AO22" s="208" t="e">
        <f t="shared" si="4"/>
        <v>#VALUE!</v>
      </c>
      <c r="AP22" s="240" t="e">
        <f t="shared" si="10"/>
        <v>#VALUE!</v>
      </c>
      <c r="AQ22" s="240">
        <f t="shared" si="11"/>
        <v>0</v>
      </c>
      <c r="AR22" s="225" t="str">
        <f t="shared" si="12"/>
        <v/>
      </c>
      <c r="AS22" s="242" t="str">
        <f t="shared" si="13"/>
        <v/>
      </c>
      <c r="AT22" s="241" t="str">
        <f t="shared" si="14"/>
        <v/>
      </c>
      <c r="AU22" s="37"/>
      <c r="AV22" s="37"/>
    </row>
    <row r="23" spans="1:48" ht="45" customHeight="1" x14ac:dyDescent="0.15">
      <c r="B23" s="45">
        <f t="shared" si="15"/>
        <v>45483</v>
      </c>
      <c r="C23" s="46" t="str">
        <f t="shared" si="5"/>
        <v>水</v>
      </c>
      <c r="D23" s="283" t="str">
        <f>IF(OR(WEEKDAY(B23)=1,WEEKDAY(B23)=7),"休日",IF(ISNA(VLOOKUP(B23,'(事務用)2024年度休日一覧(土日除く)'!A:B,2,FALSE)),"","休日"))</f>
        <v/>
      </c>
      <c r="E23" s="130">
        <f>IF(D23="",Q9,"")</f>
        <v>0</v>
      </c>
      <c r="F23" s="69" t="s">
        <v>12</v>
      </c>
      <c r="G23" s="78" t="str">
        <f>IF(D23="",IF(S9="","",S9),"")</f>
        <v/>
      </c>
      <c r="H23" s="130">
        <f>IF(D23="",Q10,"")</f>
        <v>0</v>
      </c>
      <c r="I23" s="69" t="s">
        <v>12</v>
      </c>
      <c r="J23" s="77" t="str">
        <f>IF(D23="",IF(S10="","",S10),"")</f>
        <v/>
      </c>
      <c r="K23" s="210" t="str">
        <f>IF(D23="",IF(W9="","",W9),"")</f>
        <v/>
      </c>
      <c r="L23" s="150"/>
      <c r="M23" s="74"/>
      <c r="N23" s="45">
        <f t="shared" si="16"/>
        <v>45500</v>
      </c>
      <c r="O23" s="46" t="str">
        <f t="shared" si="0"/>
        <v>土</v>
      </c>
      <c r="P23" s="283" t="str">
        <f>IF(OR(WEEKDAY(N23)=1,WEEKDAY(N23)=7),"休日",IF(ISNA(VLOOKUP(N23,'(事務用)2024年度休日一覧(土日除く)'!A:B,2,FALSE)),"","休日"))</f>
        <v>休日</v>
      </c>
      <c r="Q23" s="130" t="str">
        <f>IF(P23="",Q9,"")</f>
        <v/>
      </c>
      <c r="R23" s="69" t="s">
        <v>12</v>
      </c>
      <c r="S23" s="84" t="str">
        <f>IF(P23="",IF(S9="","",S9),"")</f>
        <v/>
      </c>
      <c r="T23" s="130" t="str">
        <f>IF(P23="",Q10,"")</f>
        <v/>
      </c>
      <c r="U23" s="69" t="s">
        <v>12</v>
      </c>
      <c r="V23" s="154" t="str">
        <f>IF(P23="",IF(S10="","",S10),"")</f>
        <v/>
      </c>
      <c r="W23" s="217" t="str">
        <f>IF(P23="",IF(W9="","",W9),"")</f>
        <v/>
      </c>
      <c r="X23" s="150"/>
      <c r="Y23" s="256"/>
      <c r="Z23" s="52"/>
      <c r="AA23" s="12"/>
      <c r="AB23" s="12"/>
      <c r="AC23" s="22"/>
      <c r="AD23" s="109" t="s">
        <v>25</v>
      </c>
      <c r="AE23" s="207" t="e">
        <f t="shared" si="1"/>
        <v>#VALUE!</v>
      </c>
      <c r="AF23" s="207" t="e">
        <f t="shared" si="2"/>
        <v>#VALUE!</v>
      </c>
      <c r="AG23" s="232" t="e">
        <f t="shared" si="6"/>
        <v>#VALUE!</v>
      </c>
      <c r="AH23" s="232">
        <f t="shared" si="7"/>
        <v>0</v>
      </c>
      <c r="AI23" s="222" t="str">
        <f t="shared" si="8"/>
        <v/>
      </c>
      <c r="AJ23" s="232" t="str">
        <f t="shared" si="9"/>
        <v/>
      </c>
      <c r="AK23" s="236" t="str">
        <f t="shared" si="17"/>
        <v/>
      </c>
      <c r="AM23" s="106" t="s">
        <v>40</v>
      </c>
      <c r="AN23" s="208" t="str">
        <f t="shared" si="3"/>
        <v/>
      </c>
      <c r="AO23" s="208" t="str">
        <f t="shared" si="4"/>
        <v/>
      </c>
      <c r="AP23" s="240" t="e">
        <f t="shared" si="10"/>
        <v>#VALUE!</v>
      </c>
      <c r="AQ23" s="240">
        <f t="shared" si="11"/>
        <v>0</v>
      </c>
      <c r="AR23" s="225" t="str">
        <f t="shared" si="12"/>
        <v/>
      </c>
      <c r="AS23" s="242" t="str">
        <f t="shared" si="13"/>
        <v/>
      </c>
      <c r="AT23" s="241" t="str">
        <f t="shared" si="14"/>
        <v/>
      </c>
    </row>
    <row r="24" spans="1:48" ht="45" customHeight="1" x14ac:dyDescent="0.15">
      <c r="B24" s="45">
        <f t="shared" si="15"/>
        <v>45484</v>
      </c>
      <c r="C24" s="46" t="str">
        <f t="shared" si="5"/>
        <v>木</v>
      </c>
      <c r="D24" s="283" t="str">
        <f>IF(OR(WEEKDAY(B24)=1,WEEKDAY(B24)=7),"休日",IF(ISNA(VLOOKUP(B24,'(事務用)2024年度休日一覧(土日除く)'!A:B,2,FALSE)),"","休日"))</f>
        <v/>
      </c>
      <c r="E24" s="130">
        <f>IF(D24="",Q9,"")</f>
        <v>0</v>
      </c>
      <c r="F24" s="69" t="s">
        <v>12</v>
      </c>
      <c r="G24" s="83" t="str">
        <f>IF(D24="",IF(S9="","",S9),"")</f>
        <v/>
      </c>
      <c r="H24" s="134">
        <f>IF(D24="",Q10,"")</f>
        <v>0</v>
      </c>
      <c r="I24" s="69" t="s">
        <v>12</v>
      </c>
      <c r="J24" s="77" t="str">
        <f>IF(D24="",IF(S10="","",S10),"")</f>
        <v/>
      </c>
      <c r="K24" s="46" t="str">
        <f>IF(D24="",IF(W9="","",W9),"")</f>
        <v/>
      </c>
      <c r="L24" s="151"/>
      <c r="M24" s="147"/>
      <c r="N24" s="45">
        <f t="shared" si="16"/>
        <v>45501</v>
      </c>
      <c r="O24" s="46" t="str">
        <f t="shared" si="0"/>
        <v>日</v>
      </c>
      <c r="P24" s="283" t="str">
        <f>IF(OR(WEEKDAY(N24)=1,WEEKDAY(N24)=7),"休日",IF(ISNA(VLOOKUP(N24,'(事務用)2024年度休日一覧(土日除く)'!A:B,2,FALSE)),"","休日"))</f>
        <v>休日</v>
      </c>
      <c r="Q24" s="130" t="str">
        <f>IF(P24="",Q9,"")</f>
        <v/>
      </c>
      <c r="R24" s="69" t="s">
        <v>12</v>
      </c>
      <c r="S24" s="84" t="str">
        <f>IF(P24="",IF(S9="","",S9),"")</f>
        <v/>
      </c>
      <c r="T24" s="130" t="str">
        <f>IF(P24="",Q10,"")</f>
        <v/>
      </c>
      <c r="U24" s="72" t="s">
        <v>12</v>
      </c>
      <c r="V24" s="154" t="str">
        <f>IF(P24="",IF(S10="","",S10),"")</f>
        <v/>
      </c>
      <c r="W24" s="217" t="str">
        <f>IF(P24="",IF(W9="","",W9),"")</f>
        <v/>
      </c>
      <c r="X24" s="150"/>
      <c r="Y24" s="256"/>
      <c r="Z24" s="52"/>
      <c r="AA24" s="59"/>
      <c r="AB24" s="12"/>
      <c r="AC24" s="22"/>
      <c r="AD24" s="109" t="s">
        <v>26</v>
      </c>
      <c r="AE24" s="207" t="e">
        <f t="shared" si="1"/>
        <v>#VALUE!</v>
      </c>
      <c r="AF24" s="207" t="e">
        <f t="shared" si="2"/>
        <v>#VALUE!</v>
      </c>
      <c r="AG24" s="232" t="e">
        <f t="shared" si="6"/>
        <v>#VALUE!</v>
      </c>
      <c r="AH24" s="232">
        <f t="shared" si="7"/>
        <v>0</v>
      </c>
      <c r="AI24" s="222" t="str">
        <f t="shared" si="8"/>
        <v/>
      </c>
      <c r="AJ24" s="232" t="str">
        <f t="shared" si="9"/>
        <v/>
      </c>
      <c r="AK24" s="236" t="str">
        <f t="shared" si="17"/>
        <v/>
      </c>
      <c r="AM24" s="106" t="s">
        <v>41</v>
      </c>
      <c r="AN24" s="208" t="str">
        <f t="shared" si="3"/>
        <v/>
      </c>
      <c r="AO24" s="208" t="str">
        <f t="shared" si="4"/>
        <v/>
      </c>
      <c r="AP24" s="240" t="e">
        <f t="shared" si="10"/>
        <v>#VALUE!</v>
      </c>
      <c r="AQ24" s="240">
        <f t="shared" si="11"/>
        <v>0</v>
      </c>
      <c r="AR24" s="225" t="str">
        <f t="shared" si="12"/>
        <v/>
      </c>
      <c r="AS24" s="242" t="str">
        <f t="shared" si="13"/>
        <v/>
      </c>
      <c r="AT24" s="241" t="str">
        <f t="shared" si="14"/>
        <v/>
      </c>
    </row>
    <row r="25" spans="1:48" ht="45" customHeight="1" x14ac:dyDescent="0.15">
      <c r="B25" s="45">
        <f t="shared" si="15"/>
        <v>45485</v>
      </c>
      <c r="C25" s="46" t="str">
        <f t="shared" si="5"/>
        <v>金</v>
      </c>
      <c r="D25" s="283" t="str">
        <f>IF(OR(WEEKDAY(B25)=1,WEEKDAY(B25)=7),"休日",IF(ISNA(VLOOKUP(B25,'(事務用)2024年度休日一覧(土日除く)'!A:B,2,FALSE)),"","休日"))</f>
        <v/>
      </c>
      <c r="E25" s="130">
        <f>IF(D25="",Q9,"")</f>
        <v>0</v>
      </c>
      <c r="F25" s="69" t="s">
        <v>12</v>
      </c>
      <c r="G25" s="77" t="str">
        <f>IF(D25="",IF(S9="","",S9),"")</f>
        <v/>
      </c>
      <c r="H25" s="135">
        <f>IF(D25="",Q10,"")</f>
        <v>0</v>
      </c>
      <c r="I25" s="72" t="s">
        <v>12</v>
      </c>
      <c r="J25" s="78" t="str">
        <f>IF(D25="",IF(S10="","",S10),"")</f>
        <v/>
      </c>
      <c r="K25" s="212" t="str">
        <f>IF(D25="",IF(W9="","",W9),"")</f>
        <v/>
      </c>
      <c r="L25" s="150"/>
      <c r="M25" s="74"/>
      <c r="N25" s="45">
        <f t="shared" si="16"/>
        <v>45502</v>
      </c>
      <c r="O25" s="46" t="str">
        <f t="shared" si="0"/>
        <v>月</v>
      </c>
      <c r="P25" s="283" t="str">
        <f>IF(OR(WEEKDAY(N25)=1,WEEKDAY(N25)=7),"休日",IF(ISNA(VLOOKUP(N25,'(事務用)2024年度休日一覧(土日除く)'!A:B,2,FALSE)),"","休日"))</f>
        <v/>
      </c>
      <c r="Q25" s="130">
        <f>IF(P25="",Q9,"")</f>
        <v>0</v>
      </c>
      <c r="R25" s="69" t="s">
        <v>12</v>
      </c>
      <c r="S25" s="84" t="str">
        <f>IF(P25="",IF(S9="","",S9),"")</f>
        <v/>
      </c>
      <c r="T25" s="130">
        <f>IF(P25="",Q10,"")</f>
        <v>0</v>
      </c>
      <c r="U25" s="72" t="s">
        <v>12</v>
      </c>
      <c r="V25" s="154" t="str">
        <f>IF(P25="",IF(S10="","",S10),"")</f>
        <v/>
      </c>
      <c r="W25" s="217" t="str">
        <f>IF(P25="",IF(W9="","",W9),"")</f>
        <v/>
      </c>
      <c r="X25" s="150"/>
      <c r="Y25" s="256"/>
      <c r="Z25" s="52"/>
      <c r="AA25" s="12"/>
      <c r="AB25" s="12"/>
      <c r="AC25" s="22"/>
      <c r="AD25" s="109" t="s">
        <v>27</v>
      </c>
      <c r="AE25" s="207" t="e">
        <f t="shared" si="1"/>
        <v>#VALUE!</v>
      </c>
      <c r="AF25" s="207" t="e">
        <f t="shared" si="2"/>
        <v>#VALUE!</v>
      </c>
      <c r="AG25" s="232" t="e">
        <f t="shared" si="6"/>
        <v>#VALUE!</v>
      </c>
      <c r="AH25" s="232">
        <f t="shared" si="7"/>
        <v>0</v>
      </c>
      <c r="AI25" s="222" t="str">
        <f t="shared" si="8"/>
        <v/>
      </c>
      <c r="AJ25" s="232" t="str">
        <f t="shared" si="9"/>
        <v/>
      </c>
      <c r="AK25" s="236" t="str">
        <f t="shared" si="17"/>
        <v/>
      </c>
      <c r="AM25" s="106" t="s">
        <v>42</v>
      </c>
      <c r="AN25" s="208" t="e">
        <f t="shared" si="3"/>
        <v>#VALUE!</v>
      </c>
      <c r="AO25" s="208" t="e">
        <f t="shared" si="4"/>
        <v>#VALUE!</v>
      </c>
      <c r="AP25" s="240" t="e">
        <f t="shared" si="10"/>
        <v>#VALUE!</v>
      </c>
      <c r="AQ25" s="240">
        <f t="shared" si="11"/>
        <v>0</v>
      </c>
      <c r="AR25" s="225" t="str">
        <f t="shared" si="12"/>
        <v/>
      </c>
      <c r="AS25" s="242" t="str">
        <f t="shared" si="13"/>
        <v/>
      </c>
      <c r="AT25" s="241" t="str">
        <f t="shared" si="14"/>
        <v/>
      </c>
    </row>
    <row r="26" spans="1:48" ht="45" customHeight="1" x14ac:dyDescent="0.15">
      <c r="B26" s="45">
        <f t="shared" si="15"/>
        <v>45486</v>
      </c>
      <c r="C26" s="46" t="str">
        <f t="shared" si="5"/>
        <v>土</v>
      </c>
      <c r="D26" s="283" t="str">
        <f>IF(OR(WEEKDAY(B26)=1,WEEKDAY(B26)=7),"休日",IF(ISNA(VLOOKUP(B26,'(事務用)2024年度休日一覧(土日除く)'!A:B,2,FALSE)),"","休日"))</f>
        <v>休日</v>
      </c>
      <c r="E26" s="130" t="str">
        <f>IF(D26="",Q9,"")</f>
        <v/>
      </c>
      <c r="F26" s="69" t="s">
        <v>12</v>
      </c>
      <c r="G26" s="77" t="str">
        <f>IF(D26="",IF(S9="","",S9),"")</f>
        <v/>
      </c>
      <c r="H26" s="130" t="str">
        <f>IF(D26="",Q10,"")</f>
        <v/>
      </c>
      <c r="I26" s="72" t="s">
        <v>12</v>
      </c>
      <c r="J26" s="77" t="str">
        <f>IF(D26="",IF(S10="","",S10),"")</f>
        <v/>
      </c>
      <c r="K26" s="210" t="str">
        <f>IF(D26="",IF(W9="","",W9),"")</f>
        <v/>
      </c>
      <c r="L26" s="150"/>
      <c r="M26" s="146"/>
      <c r="N26" s="47">
        <f t="shared" si="16"/>
        <v>45503</v>
      </c>
      <c r="O26" s="48" t="str">
        <f t="shared" si="0"/>
        <v>火</v>
      </c>
      <c r="P26" s="284" t="str">
        <f>IF(OR(WEEKDAY(N26)=1,WEEKDAY(N26)=7),"休日",IF(ISNA(VLOOKUP(N26,'(事務用)2024年度休日一覧(土日除く)'!A:B,2,FALSE)),"","休日"))</f>
        <v/>
      </c>
      <c r="Q26" s="135">
        <f>IF(P26="",Q9,"")</f>
        <v>0</v>
      </c>
      <c r="R26" s="69" t="s">
        <v>12</v>
      </c>
      <c r="S26" s="251" t="str">
        <f>IF(P26="",IF(S9="","",S9),"")</f>
        <v/>
      </c>
      <c r="T26" s="135">
        <f>IF(P26="",Q10,"")</f>
        <v>0</v>
      </c>
      <c r="U26" s="73" t="s">
        <v>12</v>
      </c>
      <c r="V26" s="80" t="str">
        <f>IF(P26="",IF(S10="","",S10),"")</f>
        <v/>
      </c>
      <c r="W26" s="46" t="str">
        <f>IF(P26="",IF(W9="","",W9),"")</f>
        <v/>
      </c>
      <c r="X26" s="150"/>
      <c r="Y26" s="119"/>
      <c r="Z26" s="52"/>
      <c r="AA26" s="12"/>
      <c r="AB26" s="12"/>
      <c r="AC26" s="22"/>
      <c r="AD26" s="109" t="s">
        <v>28</v>
      </c>
      <c r="AE26" s="207" t="str">
        <f t="shared" si="1"/>
        <v/>
      </c>
      <c r="AF26" s="207" t="str">
        <f t="shared" si="2"/>
        <v/>
      </c>
      <c r="AG26" s="232" t="e">
        <f t="shared" si="6"/>
        <v>#VALUE!</v>
      </c>
      <c r="AH26" s="232">
        <f t="shared" si="7"/>
        <v>0</v>
      </c>
      <c r="AI26" s="222" t="str">
        <f t="shared" si="8"/>
        <v/>
      </c>
      <c r="AJ26" s="232" t="str">
        <f t="shared" si="9"/>
        <v/>
      </c>
      <c r="AK26" s="236" t="str">
        <f t="shared" si="17"/>
        <v/>
      </c>
      <c r="AM26" s="106" t="s">
        <v>43</v>
      </c>
      <c r="AN26" s="208" t="e">
        <f t="shared" si="3"/>
        <v>#VALUE!</v>
      </c>
      <c r="AO26" s="208" t="e">
        <f t="shared" si="4"/>
        <v>#VALUE!</v>
      </c>
      <c r="AP26" s="240" t="e">
        <f t="shared" si="10"/>
        <v>#VALUE!</v>
      </c>
      <c r="AQ26" s="240">
        <f t="shared" si="11"/>
        <v>0</v>
      </c>
      <c r="AR26" s="225" t="str">
        <f t="shared" si="12"/>
        <v/>
      </c>
      <c r="AS26" s="242" t="str">
        <f t="shared" si="13"/>
        <v/>
      </c>
      <c r="AT26" s="241" t="str">
        <f t="shared" si="14"/>
        <v/>
      </c>
    </row>
    <row r="27" spans="1:48" ht="45" customHeight="1" thickBot="1" x14ac:dyDescent="0.2">
      <c r="B27" s="45">
        <f t="shared" si="15"/>
        <v>45487</v>
      </c>
      <c r="C27" s="46" t="str">
        <f t="shared" si="5"/>
        <v>日</v>
      </c>
      <c r="D27" s="283" t="str">
        <f>IF(OR(WEEKDAY(B27)=1,WEEKDAY(B27)=7),"休日",IF(ISNA(VLOOKUP(B27,'(事務用)2024年度休日一覧(土日除く)'!A:B,2,FALSE)),"","休日"))</f>
        <v>休日</v>
      </c>
      <c r="E27" s="130" t="str">
        <f>IF(D27="",Q9,"")</f>
        <v/>
      </c>
      <c r="F27" s="69" t="s">
        <v>12</v>
      </c>
      <c r="G27" s="78" t="str">
        <f>IF(D27="",IF(S9="","",S9),"")</f>
        <v/>
      </c>
      <c r="H27" s="130" t="str">
        <f>IF(D27="",Q10,"")</f>
        <v/>
      </c>
      <c r="I27" s="69" t="s">
        <v>12</v>
      </c>
      <c r="J27" s="78" t="str">
        <f>IF(D27="",IF(S10="","",S10),"")</f>
        <v/>
      </c>
      <c r="K27" s="212" t="str">
        <f>IF(D27="",IF(W9="","",W9),"")</f>
        <v/>
      </c>
      <c r="L27" s="150"/>
      <c r="M27" s="118"/>
      <c r="N27" s="47">
        <f t="shared" si="16"/>
        <v>45504</v>
      </c>
      <c r="O27" s="48" t="str">
        <f t="shared" si="0"/>
        <v>水</v>
      </c>
      <c r="P27" s="284" t="str">
        <f>IF(OR(WEEKDAY(N27)=1,WEEKDAY(N27)=7),"休日",IF(ISNA(VLOOKUP(N27,'(事務用)2024年度休日一覧(土日除く)'!A:B,2,FALSE)),"","休日"))</f>
        <v/>
      </c>
      <c r="Q27" s="135">
        <f>IF(P27="",Q9,"")</f>
        <v>0</v>
      </c>
      <c r="R27" s="69" t="s">
        <v>12</v>
      </c>
      <c r="S27" s="251" t="str">
        <f>IF(P27="",IF(S9="","",S9),"")</f>
        <v/>
      </c>
      <c r="T27" s="135">
        <f>IF(P27="",Q10,"")</f>
        <v>0</v>
      </c>
      <c r="U27" s="71" t="s">
        <v>12</v>
      </c>
      <c r="V27" s="87" t="str">
        <f>IF(P27="",IF(S10="","",S10),"")</f>
        <v/>
      </c>
      <c r="W27" s="46" t="str">
        <f>IF(P27="",IF(W9="","",W9),"")</f>
        <v/>
      </c>
      <c r="X27" s="150"/>
      <c r="Y27" s="119"/>
      <c r="Z27" s="52"/>
      <c r="AA27" s="23"/>
      <c r="AB27" s="286"/>
      <c r="AC27" s="18"/>
      <c r="AD27" s="109" t="s">
        <v>29</v>
      </c>
      <c r="AE27" s="205" t="str">
        <f t="shared" si="1"/>
        <v/>
      </c>
      <c r="AF27" s="205" t="str">
        <f t="shared" si="2"/>
        <v/>
      </c>
      <c r="AG27" s="230" t="e">
        <f t="shared" si="6"/>
        <v>#VALUE!</v>
      </c>
      <c r="AH27" s="230">
        <f t="shared" si="7"/>
        <v>0</v>
      </c>
      <c r="AI27" s="221" t="str">
        <f t="shared" si="8"/>
        <v/>
      </c>
      <c r="AJ27" s="230" t="str">
        <f t="shared" si="9"/>
        <v/>
      </c>
      <c r="AK27" s="236" t="str">
        <f t="shared" si="17"/>
        <v/>
      </c>
      <c r="AM27" s="106" t="s">
        <v>85</v>
      </c>
      <c r="AN27" s="209" t="e">
        <f t="shared" si="3"/>
        <v>#VALUE!</v>
      </c>
      <c r="AO27" s="208" t="e">
        <f t="shared" si="4"/>
        <v>#VALUE!</v>
      </c>
      <c r="AP27" s="240" t="e">
        <f t="shared" si="10"/>
        <v>#VALUE!</v>
      </c>
      <c r="AQ27" s="240">
        <f t="shared" si="11"/>
        <v>0</v>
      </c>
      <c r="AR27" s="225" t="str">
        <f t="shared" si="12"/>
        <v/>
      </c>
      <c r="AS27" s="242" t="str">
        <f t="shared" si="13"/>
        <v/>
      </c>
      <c r="AT27" s="243" t="str">
        <f t="shared" si="14"/>
        <v/>
      </c>
    </row>
    <row r="28" spans="1:48" ht="45" customHeight="1" x14ac:dyDescent="0.15">
      <c r="B28" s="45">
        <f t="shared" si="15"/>
        <v>45488</v>
      </c>
      <c r="C28" s="46" t="str">
        <f t="shared" si="5"/>
        <v>月</v>
      </c>
      <c r="D28" s="283" t="str">
        <f>IF(OR(WEEKDAY(B28)=1,WEEKDAY(B28)=7),"休日",IF(ISNA(VLOOKUP(B28,'(事務用)2024年度休日一覧(土日除く)'!A:B,2,FALSE)),"","休日"))</f>
        <v>休日</v>
      </c>
      <c r="E28" s="130" t="str">
        <f>IF(D28="",Q9,"")</f>
        <v/>
      </c>
      <c r="F28" s="69" t="s">
        <v>12</v>
      </c>
      <c r="G28" s="78" t="str">
        <f>IF(D28="",IF(S9="","",S9),"")</f>
        <v/>
      </c>
      <c r="H28" s="130" t="str">
        <f>IF(D28="",Q10,"")</f>
        <v/>
      </c>
      <c r="I28" s="72" t="s">
        <v>12</v>
      </c>
      <c r="J28" s="80" t="str">
        <f>IF(D28="",IF(S10="","",S10),"")</f>
        <v/>
      </c>
      <c r="K28" s="213" t="str">
        <f>IF(D28="",IF(W9="","",W9),"")</f>
        <v/>
      </c>
      <c r="L28" s="151"/>
      <c r="M28" s="74"/>
      <c r="N28" s="361"/>
      <c r="O28" s="362" t="s">
        <v>74</v>
      </c>
      <c r="P28" s="362"/>
      <c r="Q28" s="362"/>
      <c r="R28" s="362"/>
      <c r="S28" s="362"/>
      <c r="T28" s="362"/>
      <c r="U28" s="362"/>
      <c r="V28" s="362"/>
      <c r="W28" s="362"/>
      <c r="X28" s="362"/>
      <c r="Y28" s="362"/>
      <c r="Z28" s="52"/>
      <c r="AA28" s="23"/>
      <c r="AB28" s="286"/>
      <c r="AC28" s="18"/>
      <c r="AD28" s="109" t="s">
        <v>30</v>
      </c>
      <c r="AE28" s="205" t="str">
        <f t="shared" si="1"/>
        <v/>
      </c>
      <c r="AF28" s="205" t="str">
        <f t="shared" si="2"/>
        <v/>
      </c>
      <c r="AG28" s="230" t="e">
        <f t="shared" si="6"/>
        <v>#VALUE!</v>
      </c>
      <c r="AH28" s="230">
        <f t="shared" si="7"/>
        <v>0</v>
      </c>
      <c r="AI28" s="221" t="str">
        <f t="shared" si="8"/>
        <v/>
      </c>
      <c r="AJ28" s="230" t="str">
        <f t="shared" si="9"/>
        <v/>
      </c>
      <c r="AK28" s="236" t="str">
        <f t="shared" si="17"/>
        <v/>
      </c>
      <c r="AM28" s="363"/>
      <c r="AN28" s="364"/>
      <c r="AO28" s="159"/>
      <c r="AP28" s="160"/>
      <c r="AQ28" s="160"/>
      <c r="AR28" s="156"/>
    </row>
    <row r="29" spans="1:48" ht="45" customHeight="1" x14ac:dyDescent="0.15">
      <c r="B29" s="47">
        <f t="shared" si="15"/>
        <v>45489</v>
      </c>
      <c r="C29" s="48" t="str">
        <f t="shared" si="5"/>
        <v>火</v>
      </c>
      <c r="D29" s="284" t="str">
        <f>IF(OR(WEEKDAY(B29)=1,WEEKDAY(B29)=7),"休日",IF(ISNA(VLOOKUP(B29,'(事務用)2024年度休日一覧(土日除く)'!A:B,2,FALSE)),"","休日"))</f>
        <v/>
      </c>
      <c r="E29" s="130">
        <f>IF(D29="",Q9,"")</f>
        <v>0</v>
      </c>
      <c r="F29" s="70" t="s">
        <v>12</v>
      </c>
      <c r="G29" s="78" t="str">
        <f>IF(D29="",IF(S9="","",S9),"")</f>
        <v/>
      </c>
      <c r="H29" s="130">
        <f>IF(D29="",Q10,"")</f>
        <v>0</v>
      </c>
      <c r="I29" s="73" t="s">
        <v>12</v>
      </c>
      <c r="J29" s="77" t="str">
        <f>IF(D29="",IF(S10="","",S10),"")</f>
        <v/>
      </c>
      <c r="K29" s="210" t="str">
        <f>IF(D29="",IF(W9="","",W9),"")</f>
        <v/>
      </c>
      <c r="L29" s="150"/>
      <c r="M29" s="118"/>
      <c r="N29" s="301"/>
      <c r="O29" s="302"/>
      <c r="P29" s="302"/>
      <c r="Q29" s="302"/>
      <c r="R29" s="302"/>
      <c r="S29" s="302"/>
      <c r="T29" s="302"/>
      <c r="U29" s="302"/>
      <c r="V29" s="302"/>
      <c r="W29" s="302"/>
      <c r="X29" s="302"/>
      <c r="Y29" s="302"/>
      <c r="Z29" s="287"/>
      <c r="AA29" s="19"/>
      <c r="AB29" s="23"/>
      <c r="AC29" s="286"/>
      <c r="AD29" s="109" t="s">
        <v>58</v>
      </c>
      <c r="AE29" s="205" t="e">
        <f t="shared" si="1"/>
        <v>#VALUE!</v>
      </c>
      <c r="AF29" s="205" t="e">
        <f t="shared" si="2"/>
        <v>#VALUE!</v>
      </c>
      <c r="AG29" s="233" t="e">
        <f t="shared" si="6"/>
        <v>#VALUE!</v>
      </c>
      <c r="AH29" s="233">
        <f t="shared" si="7"/>
        <v>0</v>
      </c>
      <c r="AI29" s="221" t="str">
        <f t="shared" si="8"/>
        <v/>
      </c>
      <c r="AJ29" s="230" t="str">
        <f t="shared" si="9"/>
        <v/>
      </c>
      <c r="AK29" s="236" t="str">
        <f t="shared" si="17"/>
        <v/>
      </c>
      <c r="AL29" s="176"/>
    </row>
    <row r="30" spans="1:48" ht="45" customHeight="1" thickBot="1" x14ac:dyDescent="0.2">
      <c r="A30" s="179"/>
      <c r="B30" s="178">
        <f t="shared" si="15"/>
        <v>45490</v>
      </c>
      <c r="C30" s="49" t="str">
        <f t="shared" si="5"/>
        <v>水</v>
      </c>
      <c r="D30" s="288" t="str">
        <f>IF(OR(WEEKDAY(B30)=1,WEEKDAY(B30)=7),"休日",IF(ISNA(VLOOKUP(B30,'(事務用)2024年度休日一覧(土日除く)'!A:B,2,FALSE)),"","休日"))</f>
        <v/>
      </c>
      <c r="E30" s="132">
        <f>IF(D30="",Q9,"")</f>
        <v>0</v>
      </c>
      <c r="F30" s="71" t="s">
        <v>12</v>
      </c>
      <c r="G30" s="83" t="str">
        <f>IF(D30="",IF(S9="","",S9),"")</f>
        <v/>
      </c>
      <c r="H30" s="138">
        <f>IF(D30="",Q10,"")</f>
        <v>0</v>
      </c>
      <c r="I30" s="71" t="s">
        <v>12</v>
      </c>
      <c r="J30" s="82" t="str">
        <f>IF(D30="",IF(S10="","",S10),"")</f>
        <v/>
      </c>
      <c r="K30" s="49" t="str">
        <f>IF(D30="",IF(W9="","",W9),"")</f>
        <v/>
      </c>
      <c r="L30" s="152"/>
      <c r="M30" s="74"/>
      <c r="N30" s="43"/>
      <c r="O30" s="294" t="s">
        <v>77</v>
      </c>
      <c r="P30" s="337"/>
      <c r="Q30" s="337"/>
      <c r="R30" s="295"/>
      <c r="S30" s="42">
        <f>COUNT(B14:B30,N14:N27)</f>
        <v>31</v>
      </c>
      <c r="T30" s="326" t="s">
        <v>78</v>
      </c>
      <c r="U30" s="328"/>
      <c r="V30" s="328"/>
      <c r="W30" s="328"/>
      <c r="X30" s="365">
        <f>SUM(AK14:AK30,AT14:AT27)</f>
        <v>0</v>
      </c>
      <c r="Y30" s="366"/>
      <c r="Z30" s="54"/>
      <c r="AA30" s="3"/>
      <c r="AB30" s="289"/>
      <c r="AC30" s="20"/>
      <c r="AD30" s="109" t="s">
        <v>59</v>
      </c>
      <c r="AE30" s="208" t="e">
        <f t="shared" si="1"/>
        <v>#VALUE!</v>
      </c>
      <c r="AF30" s="208" t="e">
        <f t="shared" si="2"/>
        <v>#VALUE!</v>
      </c>
      <c r="AG30" s="234" t="e">
        <f t="shared" si="6"/>
        <v>#VALUE!</v>
      </c>
      <c r="AH30" s="234">
        <f t="shared" si="7"/>
        <v>0</v>
      </c>
      <c r="AI30" s="222" t="str">
        <f t="shared" si="8"/>
        <v/>
      </c>
      <c r="AJ30" s="232" t="str">
        <f t="shared" si="9"/>
        <v/>
      </c>
      <c r="AK30" s="237" t="str">
        <f t="shared" si="17"/>
        <v/>
      </c>
      <c r="AL30" s="177"/>
      <c r="AM30" s="367"/>
      <c r="AN30" s="367"/>
    </row>
    <row r="31" spans="1:48" ht="45" customHeight="1" x14ac:dyDescent="0.15">
      <c r="B31" s="7"/>
      <c r="C31" s="7"/>
      <c r="D31" s="7"/>
      <c r="E31" s="90"/>
      <c r="F31" s="90"/>
      <c r="G31" s="90"/>
      <c r="H31" s="90"/>
      <c r="I31" s="7"/>
      <c r="J31" s="90"/>
      <c r="K31" s="90"/>
      <c r="L31" s="90"/>
      <c r="M31" s="90"/>
      <c r="N31" s="7"/>
      <c r="O31" s="7"/>
      <c r="P31" s="44"/>
      <c r="Q31" s="44"/>
      <c r="R31" s="44"/>
      <c r="S31" s="7"/>
      <c r="T31" s="326" t="s">
        <v>79</v>
      </c>
      <c r="U31" s="328"/>
      <c r="V31" s="328"/>
      <c r="W31" s="328"/>
      <c r="X31" s="368" t="str">
        <f>IF(X30-(S30/7)*38.75&lt;0,"0.00",X30-(S30/7)*38.75)</f>
        <v>0.00</v>
      </c>
      <c r="Y31" s="369"/>
      <c r="Z31" s="55"/>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4"/>
      <c r="Q32" s="44"/>
      <c r="R32" s="44"/>
      <c r="S32" s="7"/>
      <c r="T32" s="128"/>
      <c r="U32" s="128"/>
      <c r="V32" s="128"/>
      <c r="W32" s="128"/>
      <c r="X32" s="128"/>
      <c r="Y32" s="7"/>
      <c r="Z32" s="55"/>
      <c r="AA32" s="7"/>
      <c r="AB32" s="7"/>
      <c r="AC32" s="7"/>
      <c r="AD32" s="7"/>
      <c r="AE32" s="7"/>
      <c r="AF32" s="7"/>
      <c r="AG32" s="7"/>
      <c r="AH32" s="7"/>
      <c r="AI32" s="7"/>
      <c r="AJ32" s="7"/>
      <c r="AK32" s="7"/>
      <c r="AL32" s="7"/>
      <c r="AM32" s="3"/>
    </row>
    <row r="33" spans="2:39" s="30" customFormat="1" ht="33.75" customHeight="1" x14ac:dyDescent="0.15">
      <c r="B33" s="162"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74.25" customHeight="1" x14ac:dyDescent="0.15">
      <c r="B34" s="338" t="s">
        <v>55</v>
      </c>
      <c r="C34" s="338"/>
      <c r="D34" s="338"/>
      <c r="E34" s="338"/>
      <c r="F34" s="338"/>
      <c r="G34" s="338"/>
      <c r="H34" s="338"/>
      <c r="I34" s="338"/>
      <c r="J34" s="338"/>
      <c r="K34" s="338"/>
      <c r="L34" s="338"/>
      <c r="M34" s="338"/>
      <c r="N34" s="338"/>
      <c r="O34" s="338"/>
      <c r="P34" s="338"/>
      <c r="Q34" s="338"/>
      <c r="R34" s="338"/>
      <c r="S34" s="338"/>
      <c r="T34" s="338"/>
      <c r="U34" s="338"/>
      <c r="V34" s="338"/>
      <c r="W34" s="338"/>
      <c r="X34" s="338"/>
      <c r="Y34" s="338"/>
      <c r="Z34" s="3"/>
      <c r="AA34" s="26"/>
      <c r="AB34" s="3"/>
      <c r="AC34" s="7"/>
      <c r="AD34" s="7"/>
      <c r="AE34" s="7"/>
      <c r="AF34" s="7"/>
      <c r="AG34" s="7"/>
      <c r="AH34" s="7"/>
      <c r="AI34" s="7"/>
      <c r="AJ34" s="7"/>
      <c r="AK34" s="7"/>
      <c r="AL34" s="7"/>
      <c r="AM34" s="3"/>
    </row>
    <row r="35" spans="2:39" ht="12" customHeight="1" thickBot="1" x14ac:dyDescent="0.2">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x14ac:dyDescent="0.2">
      <c r="B36" s="303" t="s">
        <v>44</v>
      </c>
      <c r="C36" s="304"/>
      <c r="D36" s="304"/>
      <c r="E36" s="304"/>
      <c r="F36" s="304"/>
      <c r="G36" s="304"/>
      <c r="H36" s="304"/>
      <c r="I36" s="304"/>
      <c r="J36" s="304"/>
      <c r="K36" s="304"/>
      <c r="L36" s="304"/>
      <c r="M36" s="305"/>
      <c r="N36" s="303" t="s">
        <v>52</v>
      </c>
      <c r="O36" s="304"/>
      <c r="P36" s="304"/>
      <c r="Q36" s="304"/>
      <c r="R36" s="304"/>
      <c r="S36" s="304"/>
      <c r="T36" s="304"/>
      <c r="U36" s="304"/>
      <c r="V36" s="304"/>
      <c r="W36" s="304"/>
      <c r="X36" s="304"/>
      <c r="Y36" s="305"/>
      <c r="Z36" s="7"/>
      <c r="AA36" s="26"/>
      <c r="AB36" s="3"/>
      <c r="AC36" s="7"/>
      <c r="AD36" s="7"/>
      <c r="AE36" s="7"/>
      <c r="AF36" s="7"/>
      <c r="AG36" s="7"/>
      <c r="AH36" s="7"/>
      <c r="AI36" s="7"/>
      <c r="AJ36" s="7"/>
      <c r="AK36" s="7"/>
      <c r="AL36" s="7"/>
      <c r="AM36" s="3"/>
    </row>
    <row r="37" spans="2:39" ht="20.25" customHeight="1" x14ac:dyDescent="0.15">
      <c r="B37" s="113" t="s">
        <v>9</v>
      </c>
      <c r="C37" s="306" t="s">
        <v>10</v>
      </c>
      <c r="D37" s="307"/>
      <c r="E37" s="306" t="s">
        <v>2</v>
      </c>
      <c r="F37" s="308"/>
      <c r="G37" s="308"/>
      <c r="H37" s="306" t="s">
        <v>3</v>
      </c>
      <c r="I37" s="308"/>
      <c r="J37" s="307"/>
      <c r="K37" s="306" t="s">
        <v>8</v>
      </c>
      <c r="L37" s="308"/>
      <c r="M37" s="336"/>
      <c r="N37" s="113" t="s">
        <v>9</v>
      </c>
      <c r="O37" s="308" t="s">
        <v>10</v>
      </c>
      <c r="P37" s="307"/>
      <c r="Q37" s="306" t="s">
        <v>2</v>
      </c>
      <c r="R37" s="308"/>
      <c r="S37" s="307"/>
      <c r="T37" s="306" t="s">
        <v>3</v>
      </c>
      <c r="U37" s="308"/>
      <c r="V37" s="307"/>
      <c r="W37" s="306" t="s">
        <v>8</v>
      </c>
      <c r="X37" s="308"/>
      <c r="Y37" s="336"/>
    </row>
    <row r="38" spans="2:39" ht="39.950000000000003" customHeight="1" x14ac:dyDescent="0.15">
      <c r="B38" s="120"/>
      <c r="C38" s="294"/>
      <c r="D38" s="295"/>
      <c r="E38" s="140"/>
      <c r="F38" s="114" t="s">
        <v>13</v>
      </c>
      <c r="G38" s="116"/>
      <c r="H38" s="140"/>
      <c r="I38" s="114" t="s">
        <v>13</v>
      </c>
      <c r="J38" s="117"/>
      <c r="K38" s="296"/>
      <c r="L38" s="297"/>
      <c r="M38" s="298"/>
      <c r="N38" s="120"/>
      <c r="O38" s="294"/>
      <c r="P38" s="295"/>
      <c r="Q38" s="140"/>
      <c r="R38" s="114" t="s">
        <v>13</v>
      </c>
      <c r="S38" s="116"/>
      <c r="T38" s="140"/>
      <c r="U38" s="114" t="s">
        <v>13</v>
      </c>
      <c r="V38" s="117"/>
      <c r="W38" s="296"/>
      <c r="X38" s="297"/>
      <c r="Y38" s="298"/>
    </row>
    <row r="39" spans="2:39" ht="39.950000000000003" customHeight="1" x14ac:dyDescent="0.15">
      <c r="B39" s="120"/>
      <c r="C39" s="294"/>
      <c r="D39" s="295"/>
      <c r="E39" s="140"/>
      <c r="F39" s="114" t="s">
        <v>13</v>
      </c>
      <c r="G39" s="116"/>
      <c r="H39" s="140"/>
      <c r="I39" s="114" t="s">
        <v>13</v>
      </c>
      <c r="J39" s="117"/>
      <c r="K39" s="296"/>
      <c r="L39" s="297"/>
      <c r="M39" s="298"/>
      <c r="N39" s="120"/>
      <c r="O39" s="294"/>
      <c r="P39" s="295"/>
      <c r="Q39" s="140"/>
      <c r="R39" s="114" t="s">
        <v>13</v>
      </c>
      <c r="S39" s="116"/>
      <c r="T39" s="140"/>
      <c r="U39" s="114" t="s">
        <v>13</v>
      </c>
      <c r="V39" s="117"/>
      <c r="W39" s="296"/>
      <c r="X39" s="297"/>
      <c r="Y39" s="298"/>
    </row>
    <row r="40" spans="2:39" ht="39.950000000000003" customHeight="1" x14ac:dyDescent="0.15">
      <c r="B40" s="120"/>
      <c r="C40" s="294"/>
      <c r="D40" s="295"/>
      <c r="E40" s="140"/>
      <c r="F40" s="114" t="s">
        <v>13</v>
      </c>
      <c r="G40" s="116"/>
      <c r="H40" s="140"/>
      <c r="I40" s="114" t="s">
        <v>13</v>
      </c>
      <c r="J40" s="117"/>
      <c r="K40" s="296"/>
      <c r="L40" s="297"/>
      <c r="M40" s="298"/>
      <c r="N40" s="120"/>
      <c r="O40" s="294"/>
      <c r="P40" s="295"/>
      <c r="Q40" s="140"/>
      <c r="R40" s="114" t="s">
        <v>13</v>
      </c>
      <c r="S40" s="116"/>
      <c r="T40" s="140"/>
      <c r="U40" s="114" t="s">
        <v>13</v>
      </c>
      <c r="V40" s="117"/>
      <c r="W40" s="296"/>
      <c r="X40" s="297"/>
      <c r="Y40" s="298"/>
    </row>
    <row r="41" spans="2:39" ht="39.950000000000003" customHeight="1" x14ac:dyDescent="0.15">
      <c r="B41" s="120"/>
      <c r="C41" s="294"/>
      <c r="D41" s="295"/>
      <c r="E41" s="140"/>
      <c r="F41" s="114" t="s">
        <v>13</v>
      </c>
      <c r="G41" s="116"/>
      <c r="H41" s="140"/>
      <c r="I41" s="114" t="s">
        <v>13</v>
      </c>
      <c r="J41" s="117"/>
      <c r="K41" s="296"/>
      <c r="L41" s="297"/>
      <c r="M41" s="298"/>
      <c r="N41" s="120"/>
      <c r="O41" s="294"/>
      <c r="P41" s="295"/>
      <c r="Q41" s="140"/>
      <c r="R41" s="114" t="s">
        <v>13</v>
      </c>
      <c r="S41" s="116"/>
      <c r="T41" s="140"/>
      <c r="U41" s="114" t="s">
        <v>13</v>
      </c>
      <c r="V41" s="117"/>
      <c r="W41" s="296"/>
      <c r="X41" s="297"/>
      <c r="Y41" s="298"/>
    </row>
    <row r="42" spans="2:39" ht="39.950000000000003" customHeight="1" thickBot="1" x14ac:dyDescent="0.2">
      <c r="B42" s="123"/>
      <c r="C42" s="299"/>
      <c r="D42" s="300"/>
      <c r="E42" s="141"/>
      <c r="F42" s="124" t="s">
        <v>13</v>
      </c>
      <c r="G42" s="125"/>
      <c r="H42" s="141"/>
      <c r="I42" s="124" t="s">
        <v>13</v>
      </c>
      <c r="J42" s="126"/>
      <c r="K42" s="291"/>
      <c r="L42" s="292"/>
      <c r="M42" s="293"/>
      <c r="N42" s="123"/>
      <c r="O42" s="299"/>
      <c r="P42" s="300"/>
      <c r="Q42" s="157"/>
      <c r="R42" s="124" t="s">
        <v>13</v>
      </c>
      <c r="S42" s="125"/>
      <c r="T42" s="157"/>
      <c r="U42" s="124" t="s">
        <v>13</v>
      </c>
      <c r="V42" s="126"/>
      <c r="W42" s="291"/>
      <c r="X42" s="292"/>
      <c r="Y42" s="293"/>
    </row>
    <row r="43" spans="2:39" ht="24" customHeight="1" x14ac:dyDescent="0.15">
      <c r="B43" s="56"/>
      <c r="C43" s="12"/>
      <c r="D43" s="12"/>
      <c r="E43" s="12"/>
      <c r="F43" s="12"/>
      <c r="G43" s="12"/>
      <c r="H43" s="12"/>
      <c r="I43" s="12"/>
      <c r="J43" s="12"/>
      <c r="K43" s="12"/>
      <c r="L43" s="12"/>
      <c r="M43" s="12"/>
      <c r="N43" s="12"/>
      <c r="O43" s="12"/>
      <c r="P43" s="12"/>
      <c r="Q43" s="158"/>
      <c r="R43" s="12"/>
      <c r="S43" s="12"/>
      <c r="T43" s="158"/>
      <c r="U43" s="12"/>
      <c r="V43" s="12"/>
      <c r="W43" s="12"/>
      <c r="X43" s="12"/>
      <c r="Y43" s="12"/>
      <c r="Z43" s="7"/>
      <c r="AA43" s="7"/>
      <c r="AB43" s="3"/>
      <c r="AC43" s="3"/>
      <c r="AD43" s="3"/>
      <c r="AE43" s="3"/>
      <c r="AF43" s="3"/>
      <c r="AG43" s="3"/>
      <c r="AH43" s="3"/>
      <c r="AI43" s="3"/>
      <c r="AJ43" s="3"/>
      <c r="AK43" s="3"/>
      <c r="AL43" s="3"/>
      <c r="AM43" s="3"/>
    </row>
    <row r="44" spans="2:39" ht="38.25" customHeight="1" x14ac:dyDescent="0.15">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7"/>
      <c r="AA45" s="7"/>
      <c r="AB45" s="3"/>
      <c r="AC45" s="3"/>
      <c r="AD45" s="3"/>
      <c r="AE45" s="3"/>
      <c r="AF45" s="3"/>
      <c r="AG45" s="3"/>
      <c r="AH45" s="3"/>
      <c r="AI45" s="3"/>
      <c r="AJ45" s="3"/>
      <c r="AK45" s="3"/>
      <c r="AL45" s="3"/>
      <c r="AM45" s="3"/>
    </row>
    <row r="46" spans="2:39" ht="18.75" customHeight="1" x14ac:dyDescent="0.15">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D14:D30 P14:P27">
    <cfRule type="expression" dxfId="296" priority="31" stopIfTrue="1">
      <formula>D14="休日"</formula>
    </cfRule>
  </conditionalFormatting>
  <conditionalFormatting sqref="D14:E30 G14:H30 J14:M30">
    <cfRule type="expression" dxfId="295" priority="2" stopIfTrue="1">
      <formula>$D14="休日"</formula>
    </cfRule>
  </conditionalFormatting>
  <conditionalFormatting sqref="E14:E30 Q14:Q27">
    <cfRule type="expression" dxfId="294" priority="15" stopIfTrue="1">
      <formula>D14="休日"</formula>
    </cfRule>
  </conditionalFormatting>
  <conditionalFormatting sqref="G14:G30 S14:S27">
    <cfRule type="expression" dxfId="293" priority="3" stopIfTrue="1">
      <formula>D14="休日"</formula>
    </cfRule>
  </conditionalFormatting>
  <conditionalFormatting sqref="H14:H30 T14:T27">
    <cfRule type="expression" dxfId="292" priority="16" stopIfTrue="1">
      <formula>D14="休日"</formula>
    </cfRule>
  </conditionalFormatting>
  <conditionalFormatting sqref="J14:J30 V14:V27">
    <cfRule type="expression" dxfId="291" priority="10" stopIfTrue="1">
      <formula>D14="休日"</formula>
    </cfRule>
  </conditionalFormatting>
  <conditionalFormatting sqref="K14:K30">
    <cfRule type="expression" dxfId="290" priority="4" stopIfTrue="1">
      <formula>D14="休日"</formula>
    </cfRule>
  </conditionalFormatting>
  <conditionalFormatting sqref="L14:L30">
    <cfRule type="expression" dxfId="289" priority="28" stopIfTrue="1">
      <formula>D14="休日"</formula>
    </cfRule>
  </conditionalFormatting>
  <conditionalFormatting sqref="M14:M30">
    <cfRule type="expression" dxfId="288" priority="7" stopIfTrue="1">
      <formula>D14="休日"</formula>
    </cfRule>
  </conditionalFormatting>
  <conditionalFormatting sqref="N14:N27 B14:B30">
    <cfRule type="expression" dxfId="287" priority="33" stopIfTrue="1">
      <formula>D14="休日"</formula>
    </cfRule>
  </conditionalFormatting>
  <conditionalFormatting sqref="O14:O27 C14:C30">
    <cfRule type="expression" dxfId="286" priority="32" stopIfTrue="1">
      <formula>D14="休日"</formula>
    </cfRule>
  </conditionalFormatting>
  <conditionalFormatting sqref="P14:Q27 S14:T27 V14:Y27">
    <cfRule type="expression" dxfId="285" priority="1" stopIfTrue="1">
      <formula>$P14="休日"</formula>
    </cfRule>
  </conditionalFormatting>
  <conditionalFormatting sqref="Q14:Q27 E14:E30">
    <cfRule type="expression" dxfId="284" priority="22" stopIfTrue="1">
      <formula>E14&lt;=4</formula>
    </cfRule>
    <cfRule type="expression" dxfId="283" priority="25" stopIfTrue="1">
      <formula>E14&gt;=22</formula>
    </cfRule>
  </conditionalFormatting>
  <conditionalFormatting sqref="R14:R27 F14:F30">
    <cfRule type="expression" dxfId="282" priority="9" stopIfTrue="1">
      <formula>D14="休日"</formula>
    </cfRule>
    <cfRule type="expression" dxfId="281" priority="21" stopIfTrue="1">
      <formula>E14&lt;=4</formula>
    </cfRule>
    <cfRule type="expression" dxfId="280" priority="14" stopIfTrue="1">
      <formula>E14=0</formula>
    </cfRule>
    <cfRule type="expression" dxfId="279" priority="30" stopIfTrue="1">
      <formula>E14&gt;=22</formula>
    </cfRule>
  </conditionalFormatting>
  <conditionalFormatting sqref="S14:S27 G14:G30">
    <cfRule type="expression" dxfId="278" priority="20" stopIfTrue="1">
      <formula>E14&lt;=4</formula>
    </cfRule>
    <cfRule type="expression" dxfId="277" priority="24" stopIfTrue="1">
      <formula>E14&gt;=22</formula>
    </cfRule>
    <cfRule type="expression" dxfId="276" priority="13" stopIfTrue="1">
      <formula>E14=0</formula>
    </cfRule>
  </conditionalFormatting>
  <conditionalFormatting sqref="T14:T27 H14:H30">
    <cfRule type="expression" dxfId="275" priority="19" stopIfTrue="1">
      <formula>H14&lt;=4</formula>
    </cfRule>
    <cfRule type="expression" dxfId="274" priority="26" stopIfTrue="1">
      <formula>H14&gt;=22</formula>
    </cfRule>
  </conditionalFormatting>
  <conditionalFormatting sqref="U14:U27 I14:I30">
    <cfRule type="expression" dxfId="273" priority="8" stopIfTrue="1">
      <formula>D14="休日"</formula>
    </cfRule>
    <cfRule type="expression" dxfId="272" priority="18" stopIfTrue="1">
      <formula>H14&lt;=4</formula>
    </cfRule>
    <cfRule type="expression" dxfId="271" priority="29" stopIfTrue="1">
      <formula>H14&gt;=22</formula>
    </cfRule>
    <cfRule type="expression" dxfId="270" priority="12" stopIfTrue="1">
      <formula>H14=0</formula>
    </cfRule>
  </conditionalFormatting>
  <conditionalFormatting sqref="V14:V27 J14:J30">
    <cfRule type="expression" dxfId="269" priority="11" stopIfTrue="1">
      <formula>H14=0</formula>
    </cfRule>
    <cfRule type="expression" dxfId="268" priority="23" stopIfTrue="1">
      <formula>H14&gt;=22</formula>
    </cfRule>
    <cfRule type="expression" dxfId="267" priority="17" stopIfTrue="1">
      <formula>H14&lt;=4</formula>
    </cfRule>
  </conditionalFormatting>
  <conditionalFormatting sqref="W14:W27">
    <cfRule type="expression" dxfId="266" priority="6" stopIfTrue="1">
      <formula>P14="休日"</formula>
    </cfRule>
  </conditionalFormatting>
  <conditionalFormatting sqref="X14:X27">
    <cfRule type="expression" dxfId="265" priority="5" stopIfTrue="1">
      <formula>P14="休日"</formula>
    </cfRule>
  </conditionalFormatting>
  <conditionalFormatting sqref="Y14:Y27">
    <cfRule type="expression" dxfId="264" priority="27" stopIfTrue="1">
      <formula>P14="休日"</formula>
    </cfRule>
  </conditionalFormatting>
  <dataValidations count="16">
    <dataValidation type="list" allowBlank="1" showInputMessage="1" sqref="H14:H30 T14:T27" xr:uid="{00000000-0002-0000-0400-000000000000}">
      <formula1>"5,6,7,8,9,10,11,12,13,14,15,16,17,18,19,20,21,22"</formula1>
    </dataValidation>
    <dataValidation type="list" allowBlank="1" showInputMessage="1" showErrorMessage="1" sqref="H38:H42" xr:uid="{00000000-0002-0000-0400-000001000000}">
      <formula1>"22,23,24,1,2,3,4,5"</formula1>
    </dataValidation>
    <dataValidation type="list" allowBlank="1" showInputMessage="1" showErrorMessage="1" sqref="K15:K30 W14:W27" xr:uid="{00000000-0002-0000-0400-000002000000}">
      <formula1>"0.5,1,1.5,2,2.5,3,3.5,4,4.5,5,5.5,6,6.5,7,7.5,8"</formula1>
    </dataValidation>
    <dataValidation type="list" allowBlank="1" showInputMessage="1" showErrorMessage="1" sqref="K38:M42 W38:Y42" xr:uid="{00000000-0002-0000-0400-000003000000}">
      <formula1>"授業,入学試験,大学運営業務,その他研究以外の業務"</formula1>
    </dataValidation>
    <dataValidation type="list" allowBlank="1" showInputMessage="1" sqref="K14" xr:uid="{00000000-0002-0000-0400-000004000000}">
      <formula1>"0.5,1,1.5,2,2.5,3,3.5,4,4.5,5,6,6.5,7,7.5,8"</formula1>
    </dataValidation>
    <dataValidation type="list" allowBlank="1" showInputMessage="1" showErrorMessage="1" sqref="M14:M30 Y14:Y27" xr:uid="{00000000-0002-0000-0400-000005000000}">
      <formula1>"1日,半日"</formula1>
    </dataValidation>
    <dataValidation type="list" allowBlank="1" showInputMessage="1" sqref="G14:G30 S14:S27 J14:J30 V14:V27" xr:uid="{00000000-0002-0000-0400-000006000000}">
      <formula1>"00,01,02,03,04,05,06,07,08,09,10,11,12,13,14,15,16,17,18,19,20,21,22,23,24,25,26,27,28,29,30,31,32,33,34,35,36,37,38,39,40,41,42,43,44,45,46,47,48,49,50,51,52,53,54,55,56,57,58,59"</formula1>
    </dataValidation>
    <dataValidation type="list" allowBlank="1" showInputMessage="1" sqref="Q9 E14:E30 Q14:Q16 Q18:Q27" xr:uid="{00000000-0002-0000-0400-000007000000}">
      <formula1>"5,6,7,8,9,10,11,12,13,14,15,16,17,18,19,20,21"</formula1>
    </dataValidation>
    <dataValidation type="list" allowBlank="1" showInputMessage="1" showErrorMessage="1" sqref="J38:J42 S9:S10 S38:S42 G38:G42 V38:V42" xr:uid="{00000000-0002-0000-0400-000008000000}">
      <formula1>"00,01,02,03,04,05,06,07,08,09,10,11,12,13,14,15,16,17,18,19,20,21,22,23,24,25,26,27,28,29,30,31,32,33,34,35,36,37,38,39,40,41,42,43,44,45,46,47,48,49,50,51,52,53,54,55,56,57,58,59"</formula1>
    </dataValidation>
    <dataValidation type="list" allowBlank="1" showInputMessage="1" showErrorMessage="1" sqref="B38:B42 N38:N42" xr:uid="{00000000-0002-0000-0400-000009000000}">
      <formula1>"1,2,3,4,5,6,7,8,9,10,11,12,13,14,15,16,17,18,19,20,21,22,23,24,25,26,27,28,29,30,31"</formula1>
    </dataValidation>
    <dataValidation type="list" allowBlank="1" showInputMessage="1" showErrorMessage="1" sqref="C38:D42 O38:P42" xr:uid="{00000000-0002-0000-0400-00000A000000}">
      <formula1>"日,月,火,水,木,金,土"</formula1>
    </dataValidation>
    <dataValidation type="list" allowBlank="1" showInputMessage="1" showErrorMessage="1" sqref="L14:L30 X14:X27" xr:uid="{00000000-0002-0000-0400-00000B000000}">
      <formula1>"○"</formula1>
    </dataValidation>
    <dataValidation type="list" allowBlank="1" showInputMessage="1" showErrorMessage="1" sqref="Q38:Q42 T38:T42" xr:uid="{00000000-0002-0000-0400-00000C000000}">
      <formula1>"1,2,3,4,5,6,7,8,9,10,11,12,13,14,15,16,17,18,19,20,21,22,23,24"</formula1>
    </dataValidation>
    <dataValidation type="list" allowBlank="1" showInputMessage="1" showErrorMessage="1" sqref="E38:E42" xr:uid="{00000000-0002-0000-0400-00000D000000}">
      <formula1>"22,23,24,1,2,3,4"</formula1>
    </dataValidation>
    <dataValidation type="list" allowBlank="1" sqref="Q17 Q10" xr:uid="{00000000-0002-0000-0400-00000E000000}">
      <formula1>"5,6,7,8,9,10,11,12,13,14,15,16,17,18,19,20,21"</formula1>
    </dataValidation>
    <dataValidation type="list" allowBlank="1" showInputMessage="1" sqref="W9:X9" xr:uid="{00000000-0002-0000-04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51"/>
  <sheetViews>
    <sheetView view="pageBreakPreview" zoomScale="70" zoomScaleNormal="100" zoomScaleSheetLayoutView="70" workbookViewId="0">
      <selection activeCell="Q9" sqref="Q9"/>
    </sheetView>
  </sheetViews>
  <sheetFormatPr defaultRowHeight="30.75" x14ac:dyDescent="0.1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x14ac:dyDescent="0.2">
      <c r="B1" s="111"/>
      <c r="C1" s="111"/>
      <c r="D1" s="330"/>
      <c r="E1" s="330"/>
      <c r="F1" s="330"/>
      <c r="G1" s="64"/>
      <c r="H1" s="41"/>
      <c r="I1" s="41"/>
      <c r="J1" s="41"/>
      <c r="K1" s="41"/>
      <c r="L1" s="200" t="s">
        <v>48</v>
      </c>
      <c r="M1" s="112"/>
      <c r="N1" s="112"/>
      <c r="O1" s="112"/>
      <c r="P1" s="112"/>
      <c r="Q1" s="112"/>
      <c r="R1" s="63"/>
      <c r="S1" s="63"/>
      <c r="T1" s="3"/>
      <c r="U1" s="3"/>
      <c r="V1" s="354">
        <v>45505</v>
      </c>
      <c r="W1" s="355"/>
      <c r="X1" s="355"/>
      <c r="Y1" s="356"/>
      <c r="Z1" s="3"/>
      <c r="AA1" s="3"/>
      <c r="AB1" s="357"/>
      <c r="AC1" s="357"/>
      <c r="AD1" s="357"/>
      <c r="AE1" s="357"/>
      <c r="AF1" s="357"/>
      <c r="AG1" s="357"/>
      <c r="AH1" s="357"/>
      <c r="AI1" s="357"/>
      <c r="AJ1" s="357"/>
      <c r="AK1" s="357"/>
      <c r="AL1" s="357"/>
      <c r="AM1" s="357"/>
      <c r="AN1" s="357"/>
      <c r="AO1" s="357"/>
      <c r="AP1" s="357"/>
      <c r="AQ1" s="357"/>
      <c r="AR1" s="357"/>
      <c r="AS1" s="357"/>
      <c r="AT1" s="357"/>
      <c r="AU1" s="357"/>
      <c r="AV1" s="357"/>
    </row>
    <row r="2" spans="2:48" ht="9" customHeight="1" x14ac:dyDescent="0.3">
      <c r="B2" s="334"/>
      <c r="C2" s="334"/>
      <c r="D2" s="334"/>
      <c r="E2" s="334"/>
      <c r="F2" s="334"/>
      <c r="G2" s="334"/>
      <c r="H2" s="334"/>
      <c r="I2" s="334"/>
      <c r="J2" s="334"/>
      <c r="K2" s="334"/>
      <c r="L2" s="334"/>
      <c r="M2" s="334"/>
      <c r="N2" s="334"/>
      <c r="O2" s="334"/>
      <c r="P2" s="334"/>
      <c r="Q2" s="334"/>
      <c r="R2" s="334"/>
      <c r="S2" s="334"/>
      <c r="T2" s="334"/>
      <c r="U2" s="334"/>
      <c r="V2" s="334"/>
      <c r="W2" s="144"/>
      <c r="X2" s="144"/>
      <c r="Y2" s="5"/>
      <c r="Z2" s="5"/>
      <c r="AA2" s="5"/>
      <c r="AB2" s="5"/>
      <c r="AC2" s="5"/>
      <c r="AD2" s="6"/>
      <c r="AE2" s="5"/>
      <c r="AF2" s="5"/>
      <c r="AG2" s="5"/>
      <c r="AH2" s="5"/>
      <c r="AI2" s="5"/>
      <c r="AJ2" s="5"/>
      <c r="AK2" s="5"/>
      <c r="AL2" s="5"/>
      <c r="AM2" s="5"/>
    </row>
    <row r="3" spans="2:48" ht="73.5" customHeight="1" x14ac:dyDescent="0.2">
      <c r="B3" s="335" t="s">
        <v>67</v>
      </c>
      <c r="C3" s="335"/>
      <c r="D3" s="335"/>
      <c r="E3" s="335"/>
      <c r="F3" s="335"/>
      <c r="G3" s="335"/>
      <c r="H3" s="335"/>
      <c r="I3" s="335"/>
      <c r="J3" s="335"/>
      <c r="K3" s="335"/>
      <c r="L3" s="335"/>
      <c r="M3" s="335"/>
      <c r="N3" s="335"/>
      <c r="O3" s="335"/>
      <c r="P3" s="335"/>
      <c r="Q3" s="335"/>
      <c r="R3" s="335"/>
      <c r="S3" s="335"/>
      <c r="T3" s="335"/>
      <c r="U3" s="335"/>
      <c r="V3" s="335"/>
      <c r="W3" s="335"/>
      <c r="X3" s="335"/>
      <c r="Y3" s="335"/>
      <c r="Z3" s="3"/>
      <c r="AA3" s="345"/>
      <c r="AB3" s="345"/>
      <c r="AC3" s="345"/>
      <c r="AD3" s="345"/>
      <c r="AE3" s="345"/>
      <c r="AF3" s="345"/>
      <c r="AG3" s="345"/>
      <c r="AH3" s="345"/>
      <c r="AI3" s="345"/>
      <c r="AJ3" s="345"/>
      <c r="AK3" s="345"/>
      <c r="AL3" s="345"/>
      <c r="AM3" s="345"/>
      <c r="AN3" s="345"/>
      <c r="AO3" s="345"/>
      <c r="AP3" s="345"/>
      <c r="AQ3" s="345"/>
      <c r="AR3" s="345"/>
      <c r="AS3" s="345"/>
      <c r="AT3" s="345"/>
      <c r="AU3" s="345"/>
      <c r="AV3" s="345"/>
    </row>
    <row r="4" spans="2:48" ht="29.25" customHeight="1" thickBot="1" x14ac:dyDescent="0.35">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x14ac:dyDescent="0.2">
      <c r="B5" s="201" t="s">
        <v>45</v>
      </c>
      <c r="C5" s="347">
        <f>'2024.7'!C5:J5</f>
        <v>0</v>
      </c>
      <c r="D5" s="348"/>
      <c r="E5" s="348"/>
      <c r="F5" s="348"/>
      <c r="G5" s="348"/>
      <c r="H5" s="348"/>
      <c r="I5" s="348"/>
      <c r="J5" s="349"/>
      <c r="K5" s="183"/>
      <c r="L5" s="202" t="s">
        <v>46</v>
      </c>
      <c r="M5" s="347">
        <f>'2024.7'!M5:Q5</f>
        <v>0</v>
      </c>
      <c r="N5" s="348"/>
      <c r="O5" s="348"/>
      <c r="P5" s="348"/>
      <c r="Q5" s="349"/>
      <c r="R5" s="185"/>
      <c r="S5" s="202" t="s">
        <v>47</v>
      </c>
      <c r="T5" s="347">
        <f>'2024.7'!T5:Y5</f>
        <v>0</v>
      </c>
      <c r="U5" s="348"/>
      <c r="V5" s="348"/>
      <c r="W5" s="348"/>
      <c r="X5" s="348"/>
      <c r="Y5" s="349"/>
      <c r="Z5" s="115"/>
      <c r="AA5" s="350"/>
      <c r="AB5" s="350"/>
      <c r="AC5" s="350"/>
      <c r="AD5" s="350"/>
      <c r="AE5" s="350"/>
      <c r="AF5" s="350"/>
      <c r="AG5" s="350"/>
      <c r="AH5" s="350"/>
      <c r="AI5" s="350"/>
      <c r="AJ5" s="350"/>
      <c r="AK5" s="350"/>
      <c r="AL5" s="350"/>
      <c r="AM5" s="350"/>
      <c r="AN5" s="350"/>
      <c r="AO5" s="350"/>
      <c r="AP5" s="350"/>
      <c r="AQ5" s="350"/>
      <c r="AR5" s="350"/>
      <c r="AS5" s="350"/>
      <c r="AT5" s="350"/>
    </row>
    <row r="6" spans="2:48" ht="22.5" customHeight="1" thickTop="1" x14ac:dyDescent="0.15">
      <c r="B6" s="8"/>
      <c r="C6" s="8"/>
      <c r="D6" s="35"/>
      <c r="E6" s="35"/>
      <c r="F6" s="35"/>
      <c r="G6" s="35"/>
      <c r="H6" s="35"/>
      <c r="I6" s="35"/>
      <c r="J6" s="35"/>
      <c r="K6" s="35"/>
      <c r="L6" s="35"/>
      <c r="M6" s="35"/>
      <c r="N6" s="35"/>
      <c r="O6" s="35"/>
      <c r="P6" s="35"/>
      <c r="T6" s="8"/>
      <c r="U6" s="8"/>
      <c r="V6" s="8"/>
      <c r="W6" s="8"/>
      <c r="X6" s="8"/>
      <c r="Z6" s="50"/>
      <c r="AA6" s="8"/>
      <c r="AB6" s="9"/>
      <c r="AC6" s="9"/>
      <c r="AD6" s="171"/>
      <c r="AE6" s="171"/>
      <c r="AF6" s="9"/>
      <c r="AG6" s="9"/>
      <c r="AH6" s="9"/>
      <c r="AI6" s="9"/>
      <c r="AJ6" s="9"/>
      <c r="AK6" s="9"/>
      <c r="AL6" s="9"/>
      <c r="AM6" s="9"/>
    </row>
    <row r="7" spans="2:48" ht="33" customHeight="1" x14ac:dyDescent="0.15">
      <c r="B7" s="358" t="s">
        <v>63</v>
      </c>
      <c r="C7" s="358"/>
      <c r="D7" s="358"/>
      <c r="E7" s="358"/>
      <c r="F7" s="358"/>
      <c r="G7" s="358"/>
      <c r="H7" s="358"/>
      <c r="I7" s="358"/>
      <c r="J7" s="358"/>
      <c r="K7" s="358"/>
      <c r="L7" s="358"/>
      <c r="M7" s="358"/>
      <c r="N7" s="358"/>
      <c r="O7" s="358"/>
      <c r="P7" s="358"/>
      <c r="Q7" s="358"/>
      <c r="R7" s="358"/>
      <c r="S7" s="358"/>
      <c r="T7" s="358"/>
      <c r="U7" s="358"/>
      <c r="V7" s="358"/>
      <c r="W7" s="358"/>
      <c r="X7" s="358"/>
      <c r="Y7" s="358"/>
      <c r="Z7" s="280"/>
      <c r="AA7" s="57"/>
      <c r="AB7" s="57"/>
      <c r="AC7" s="9"/>
      <c r="AD7" s="171"/>
      <c r="AE7" s="171"/>
      <c r="AF7" s="9"/>
      <c r="AG7" s="9"/>
      <c r="AH7" s="9"/>
      <c r="AI7" s="9"/>
      <c r="AJ7" s="9"/>
      <c r="AK7" s="9"/>
      <c r="AL7" s="9"/>
      <c r="AM7" s="9"/>
    </row>
    <row r="8" spans="2:48" ht="66" customHeight="1" thickBot="1" x14ac:dyDescent="0.2">
      <c r="B8" s="340" t="s">
        <v>83</v>
      </c>
      <c r="C8" s="340"/>
      <c r="D8" s="340"/>
      <c r="E8" s="340"/>
      <c r="F8" s="340"/>
      <c r="G8" s="340"/>
      <c r="H8" s="340"/>
      <c r="I8" s="340"/>
      <c r="J8" s="340"/>
      <c r="K8" s="340"/>
      <c r="L8" s="340"/>
      <c r="M8" s="340"/>
      <c r="N8" s="340"/>
      <c r="O8" s="340"/>
      <c r="P8" s="340"/>
      <c r="Q8" s="340"/>
      <c r="R8" s="340"/>
      <c r="S8" s="340"/>
      <c r="T8" s="340"/>
      <c r="U8" s="340"/>
      <c r="V8" s="340"/>
      <c r="W8" s="340"/>
      <c r="X8" s="340"/>
      <c r="Y8" s="340"/>
      <c r="Z8" s="3"/>
      <c r="AA8" s="8"/>
      <c r="AB8" s="9"/>
      <c r="AC8" s="9"/>
      <c r="AD8" s="171"/>
      <c r="AE8" s="171"/>
      <c r="AF8" s="9"/>
      <c r="AG8" s="9"/>
      <c r="AH8" s="9"/>
      <c r="AI8" s="9"/>
      <c r="AJ8" s="9"/>
      <c r="AK8" s="9"/>
      <c r="AL8" s="9"/>
      <c r="AM8" s="9"/>
    </row>
    <row r="9" spans="2:48" ht="29.25" customHeight="1" thickBot="1" x14ac:dyDescent="0.2">
      <c r="B9" s="302" t="s">
        <v>62</v>
      </c>
      <c r="C9" s="302"/>
      <c r="D9" s="302"/>
      <c r="E9" s="302"/>
      <c r="F9" s="302"/>
      <c r="G9" s="302"/>
      <c r="H9" s="302"/>
      <c r="I9" s="302"/>
      <c r="J9" s="302"/>
      <c r="K9" s="302"/>
      <c r="L9" s="302"/>
      <c r="M9" s="302"/>
      <c r="N9" s="341" t="s">
        <v>2</v>
      </c>
      <c r="O9" s="341"/>
      <c r="P9" s="342"/>
      <c r="Q9" s="121"/>
      <c r="R9" s="74" t="s">
        <v>13</v>
      </c>
      <c r="S9" s="142"/>
      <c r="T9" s="74"/>
      <c r="U9" s="343" t="s">
        <v>68</v>
      </c>
      <c r="V9" s="344"/>
      <c r="W9" s="352"/>
      <c r="X9" s="353"/>
      <c r="Y9" s="244" t="s">
        <v>84</v>
      </c>
      <c r="Z9" s="44"/>
      <c r="AA9" s="8"/>
      <c r="AB9" s="9"/>
      <c r="AC9" s="9"/>
      <c r="AD9" s="171"/>
      <c r="AE9" s="171"/>
      <c r="AF9" s="9"/>
      <c r="AG9" s="9"/>
      <c r="AH9" s="9"/>
      <c r="AI9" s="9"/>
      <c r="AJ9" s="9"/>
      <c r="AK9" s="9"/>
      <c r="AL9" s="9"/>
      <c r="AM9" s="9"/>
    </row>
    <row r="10" spans="2:48" ht="29.25" customHeight="1" thickBot="1" x14ac:dyDescent="0.2">
      <c r="B10" s="302"/>
      <c r="C10" s="302"/>
      <c r="D10" s="302"/>
      <c r="E10" s="302"/>
      <c r="F10" s="302"/>
      <c r="G10" s="302"/>
      <c r="H10" s="302"/>
      <c r="I10" s="302"/>
      <c r="J10" s="302"/>
      <c r="K10" s="302"/>
      <c r="L10" s="302"/>
      <c r="M10" s="302"/>
      <c r="N10" s="341" t="s">
        <v>3</v>
      </c>
      <c r="O10" s="341"/>
      <c r="P10" s="342"/>
      <c r="Q10" s="121"/>
      <c r="R10" s="66" t="s">
        <v>13</v>
      </c>
      <c r="S10" s="122"/>
      <c r="T10" s="75"/>
      <c r="U10" s="65"/>
      <c r="V10" s="65"/>
      <c r="W10" s="65"/>
      <c r="X10" s="65"/>
      <c r="Y10" s="95"/>
      <c r="Z10" s="10"/>
      <c r="AA10" s="58"/>
      <c r="AB10" s="9"/>
      <c r="AC10" s="9"/>
      <c r="AD10" s="226" t="s">
        <v>82</v>
      </c>
      <c r="AE10" s="171"/>
      <c r="AF10" s="9"/>
      <c r="AG10" s="9"/>
      <c r="AH10" s="9"/>
      <c r="AI10" s="9"/>
      <c r="AJ10" s="9"/>
      <c r="AK10" s="9"/>
      <c r="AL10" s="9"/>
      <c r="AM10" s="9"/>
    </row>
    <row r="11" spans="2:48" ht="13.5" customHeight="1" thickBot="1" x14ac:dyDescent="0.2">
      <c r="B11" s="36"/>
      <c r="C11" s="36"/>
      <c r="D11" s="36"/>
      <c r="E11" s="36"/>
      <c r="F11" s="36"/>
      <c r="G11" s="36"/>
      <c r="H11" s="36"/>
      <c r="I11" s="36"/>
      <c r="J11" s="36"/>
      <c r="K11" s="36"/>
      <c r="L11" s="36"/>
      <c r="M11" s="36"/>
      <c r="N11" s="36"/>
      <c r="O11" s="36"/>
      <c r="P11" s="36"/>
      <c r="Q11" s="36"/>
      <c r="R11" s="36"/>
      <c r="S11" s="36"/>
      <c r="T11" s="36"/>
      <c r="U11" s="36"/>
      <c r="V11" s="36"/>
      <c r="W11" s="36"/>
      <c r="X11" s="36"/>
      <c r="Y11" s="36"/>
      <c r="Z11" s="280"/>
      <c r="AA11" s="12"/>
      <c r="AB11" s="12"/>
      <c r="AC11" s="12"/>
      <c r="AD11" s="13"/>
      <c r="AE11" s="14"/>
      <c r="AF11" s="10"/>
      <c r="AG11" s="12"/>
      <c r="AH11" s="12"/>
      <c r="AI11" s="12"/>
      <c r="AJ11" s="12"/>
      <c r="AK11" s="12"/>
      <c r="AL11" s="12"/>
    </row>
    <row r="12" spans="2:48" ht="29.25" customHeight="1" thickBot="1" x14ac:dyDescent="0.2">
      <c r="B12" s="309" t="s">
        <v>4</v>
      </c>
      <c r="C12" s="310"/>
      <c r="D12" s="311"/>
      <c r="E12" s="322" t="s">
        <v>7</v>
      </c>
      <c r="F12" s="323"/>
      <c r="G12" s="323"/>
      <c r="H12" s="323"/>
      <c r="I12" s="323"/>
      <c r="J12" s="323"/>
      <c r="K12" s="323"/>
      <c r="L12" s="324" t="s">
        <v>11</v>
      </c>
      <c r="M12" s="315" t="s">
        <v>49</v>
      </c>
      <c r="N12" s="309" t="s">
        <v>4</v>
      </c>
      <c r="O12" s="310"/>
      <c r="P12" s="310"/>
      <c r="Q12" s="322" t="s">
        <v>7</v>
      </c>
      <c r="R12" s="323"/>
      <c r="S12" s="323"/>
      <c r="T12" s="323"/>
      <c r="U12" s="323"/>
      <c r="V12" s="323"/>
      <c r="W12" s="323"/>
      <c r="X12" s="324" t="s">
        <v>11</v>
      </c>
      <c r="Y12" s="359" t="s">
        <v>49</v>
      </c>
      <c r="Z12" s="3"/>
      <c r="AA12" s="96"/>
      <c r="AB12" s="96"/>
      <c r="AC12" s="96"/>
      <c r="AD12" s="227" t="s">
        <v>81</v>
      </c>
      <c r="AE12" s="96"/>
      <c r="AF12" s="96"/>
      <c r="AG12" s="96"/>
      <c r="AH12" s="96"/>
      <c r="AI12" s="96"/>
      <c r="AJ12" s="96"/>
      <c r="AK12" s="96"/>
      <c r="AL12" s="96"/>
      <c r="AM12" s="96"/>
      <c r="AN12" s="96"/>
      <c r="AO12" s="96"/>
      <c r="AP12" s="96"/>
      <c r="AQ12" s="96"/>
      <c r="AR12" s="96"/>
      <c r="AS12" s="96"/>
      <c r="AT12" s="37"/>
      <c r="AU12" s="37"/>
      <c r="AV12" s="37"/>
    </row>
    <row r="13" spans="2:48" ht="29.25" customHeight="1" thickBot="1" x14ac:dyDescent="0.2">
      <c r="B13" s="312"/>
      <c r="C13" s="313"/>
      <c r="D13" s="314"/>
      <c r="E13" s="317" t="s">
        <v>2</v>
      </c>
      <c r="F13" s="318"/>
      <c r="G13" s="319"/>
      <c r="H13" s="317" t="s">
        <v>3</v>
      </c>
      <c r="I13" s="318"/>
      <c r="J13" s="319"/>
      <c r="K13" s="191" t="s">
        <v>61</v>
      </c>
      <c r="L13" s="325"/>
      <c r="M13" s="316"/>
      <c r="N13" s="312"/>
      <c r="O13" s="313"/>
      <c r="P13" s="313"/>
      <c r="Q13" s="317" t="s">
        <v>0</v>
      </c>
      <c r="R13" s="318"/>
      <c r="S13" s="319"/>
      <c r="T13" s="317" t="s">
        <v>1</v>
      </c>
      <c r="U13" s="318"/>
      <c r="V13" s="319"/>
      <c r="W13" s="192" t="s">
        <v>61</v>
      </c>
      <c r="X13" s="325"/>
      <c r="Y13" s="360"/>
      <c r="AA13" s="97"/>
      <c r="AB13" s="281"/>
      <c r="AC13" s="99"/>
      <c r="AD13" s="110" t="s">
        <v>4</v>
      </c>
      <c r="AE13" s="110" t="s">
        <v>14</v>
      </c>
      <c r="AF13" s="110" t="s">
        <v>15</v>
      </c>
      <c r="AG13" s="110" t="s">
        <v>5</v>
      </c>
      <c r="AH13" s="186" t="s">
        <v>66</v>
      </c>
      <c r="AI13" s="102" t="s">
        <v>53</v>
      </c>
      <c r="AJ13" s="105" t="s">
        <v>65</v>
      </c>
      <c r="AK13" s="184" t="s">
        <v>60</v>
      </c>
      <c r="AL13" s="37"/>
      <c r="AM13" s="110" t="s">
        <v>4</v>
      </c>
      <c r="AN13" s="110" t="s">
        <v>14</v>
      </c>
      <c r="AO13" s="110" t="s">
        <v>15</v>
      </c>
      <c r="AP13" s="110" t="s">
        <v>5</v>
      </c>
      <c r="AQ13" s="186" t="s">
        <v>66</v>
      </c>
      <c r="AR13" s="102" t="s">
        <v>53</v>
      </c>
      <c r="AS13" s="105" t="s">
        <v>65</v>
      </c>
      <c r="AT13" s="184" t="s">
        <v>60</v>
      </c>
      <c r="AU13" s="37"/>
      <c r="AV13" s="37"/>
    </row>
    <row r="14" spans="2:48" ht="45" customHeight="1" x14ac:dyDescent="0.15">
      <c r="B14" s="60">
        <f>V1</f>
        <v>45505</v>
      </c>
      <c r="C14" s="61" t="str">
        <f>TEXT(B14,"aaa")</f>
        <v>木</v>
      </c>
      <c r="D14" s="282" t="str">
        <f>IF(OR(WEEKDAY(B14)=1,WEEKDAY(B14)=7),"休日",IF(ISNA(VLOOKUP(B14,'(事務用)2024年度休日一覧(土日除く)'!A:B,2,FALSE)),"","休日"))</f>
        <v/>
      </c>
      <c r="E14" s="129">
        <f>IF(D14="",Q9,"")</f>
        <v>0</v>
      </c>
      <c r="F14" s="68" t="s">
        <v>12</v>
      </c>
      <c r="G14" s="143" t="str">
        <f>IF(D14="",IF(S9="","",S9),"")</f>
        <v/>
      </c>
      <c r="H14" s="133">
        <f>IF(D14="",Q10,"")</f>
        <v>0</v>
      </c>
      <c r="I14" s="68" t="s">
        <v>13</v>
      </c>
      <c r="J14" s="76" t="str">
        <f>IF(D14="",IF(S10="","",S10),"")</f>
        <v/>
      </c>
      <c r="K14" s="61" t="str">
        <f>IF(D14="",IF(W9="","",W9),"")</f>
        <v/>
      </c>
      <c r="L14" s="148"/>
      <c r="M14" s="145"/>
      <c r="N14" s="62">
        <f>B30+1</f>
        <v>45522</v>
      </c>
      <c r="O14" s="61" t="str">
        <f t="shared" ref="O14:O27" si="0">TEXT(N14,"aaa")</f>
        <v>日</v>
      </c>
      <c r="P14" s="282" t="str">
        <f>IF(OR(WEEKDAY(N14)=1,WEEKDAY(N14)=7),"休日",IF(ISNA(VLOOKUP(N14,'(事務用)2024年度休日一覧(土日除く)'!A:B,2,FALSE)),"","休日"))</f>
        <v>休日</v>
      </c>
      <c r="Q14" s="129" t="str">
        <f>IF(P14="",Q9,"")</f>
        <v/>
      </c>
      <c r="R14" s="68" t="s">
        <v>12</v>
      </c>
      <c r="S14" s="76" t="str">
        <f>IF(P14="",IF(S9="","",S9),"")</f>
        <v/>
      </c>
      <c r="T14" s="129" t="str">
        <f>IF(P14="",Q10,"")</f>
        <v/>
      </c>
      <c r="U14" s="68" t="s">
        <v>12</v>
      </c>
      <c r="V14" s="153" t="str">
        <f>IF(P14="",IF(S10="","",S10),"")</f>
        <v/>
      </c>
      <c r="W14" s="215" t="str">
        <f>IF(P14="",IF(W9="","",W9),"")</f>
        <v/>
      </c>
      <c r="X14" s="174"/>
      <c r="Y14" s="172"/>
      <c r="AA14" s="100"/>
      <c r="AB14" s="100"/>
      <c r="AC14" s="100"/>
      <c r="AD14" s="106" t="s">
        <v>17</v>
      </c>
      <c r="AE14" s="203" t="e">
        <f t="shared" ref="AE14:AE30" si="1">IF(E14="","",TIME(E14,G14, ))</f>
        <v>#VALUE!</v>
      </c>
      <c r="AF14" s="203" t="e">
        <f t="shared" ref="AF14:AF30" si="2">IF(H14="","",TIME(H14,J14, ))</f>
        <v>#VALUE!</v>
      </c>
      <c r="AG14" s="228" t="e">
        <f>IFERROR(AF14-AE14+IF(AE14&gt;=AF14,1),"")*24</f>
        <v>#VALUE!</v>
      </c>
      <c r="AH14" s="228">
        <f>IF(K14="",0,K14)</f>
        <v>0</v>
      </c>
      <c r="AI14" s="220" t="str">
        <f>IFERROR(IF(L14="○",7.75,""),"")</f>
        <v/>
      </c>
      <c r="AJ14" s="228" t="str">
        <f>IFERROR(AG14-AH14,"")</f>
        <v/>
      </c>
      <c r="AK14" s="235" t="str">
        <f>IF(M14="1日",0,IF(AJ14="",AI14,AJ14))</f>
        <v/>
      </c>
      <c r="AL14" s="100"/>
      <c r="AM14" s="106" t="s">
        <v>31</v>
      </c>
      <c r="AN14" s="203" t="str">
        <f t="shared" ref="AN14:AN27" si="3">IF(Q14="","",TIME(Q14,S14, ))</f>
        <v/>
      </c>
      <c r="AO14" s="203" t="str">
        <f t="shared" ref="AO14:AO27" si="4">IF(T14="","",TIME(T14,V14, ))</f>
        <v/>
      </c>
      <c r="AP14" s="238" t="e">
        <f>IFERROR(AO14-AN14+IF(AN14&gt;=AO14,1),"")*24</f>
        <v>#VALUE!</v>
      </c>
      <c r="AQ14" s="238">
        <f>IF(W14="",0,W14)</f>
        <v>0</v>
      </c>
      <c r="AR14" s="220" t="str">
        <f>IFERROR(IF(X14="○",7.75,""),"")</f>
        <v/>
      </c>
      <c r="AS14" s="228" t="str">
        <f>IFERROR(AP14-AQ14,"")</f>
        <v/>
      </c>
      <c r="AT14" s="241" t="str">
        <f>IF(Y14="1日",0,IF(AS14="",AR14,AS14))</f>
        <v/>
      </c>
      <c r="AU14" s="37"/>
      <c r="AV14" s="37"/>
    </row>
    <row r="15" spans="2:48" ht="45" customHeight="1" x14ac:dyDescent="0.15">
      <c r="B15" s="45">
        <f>B14+1</f>
        <v>45506</v>
      </c>
      <c r="C15" s="46" t="str">
        <f t="shared" ref="C15:C30" si="5">TEXT(B15,"aaa")</f>
        <v>金</v>
      </c>
      <c r="D15" s="283" t="str">
        <f>IF(OR(WEEKDAY(B15)=1,WEEKDAY(B15)=7),"休日",IF(ISNA(VLOOKUP(B15,'(事務用)2024年度休日一覧(土日除く)'!A:B,2,FALSE)),"","休日"))</f>
        <v/>
      </c>
      <c r="E15" s="130">
        <f>IF(D15="",Q9,"")</f>
        <v>0</v>
      </c>
      <c r="F15" s="69" t="s">
        <v>12</v>
      </c>
      <c r="G15" s="78" t="str">
        <f>IF(D15="",IF(S9="","",S9),"")</f>
        <v/>
      </c>
      <c r="H15" s="130">
        <f>IF(D15="",Q10,"")</f>
        <v>0</v>
      </c>
      <c r="I15" s="69" t="s">
        <v>13</v>
      </c>
      <c r="J15" s="77" t="str">
        <f>IF(D15="",IF(S10="","",S10),"")</f>
        <v/>
      </c>
      <c r="K15" s="210" t="str">
        <f>IF(D15="",IF(W9="","",W9),"")</f>
        <v/>
      </c>
      <c r="L15" s="149"/>
      <c r="M15" s="146"/>
      <c r="N15" s="45">
        <f>N14+1</f>
        <v>45523</v>
      </c>
      <c r="O15" s="46" t="str">
        <f t="shared" si="0"/>
        <v>月</v>
      </c>
      <c r="P15" s="283" t="str">
        <f>IF(OR(WEEKDAY(N15)=1,WEEKDAY(N15)=7),"休日",IF(ISNA(VLOOKUP(N15,'(事務用)2024年度休日一覧(土日除く)'!A:B,2,FALSE)),"","休日"))</f>
        <v/>
      </c>
      <c r="Q15" s="130">
        <f>IF(P15="",Q9,"")</f>
        <v>0</v>
      </c>
      <c r="R15" s="69" t="s">
        <v>12</v>
      </c>
      <c r="S15" s="84" t="str">
        <f>IF(P15="",IF(S9="","",S9),"")</f>
        <v/>
      </c>
      <c r="T15" s="130">
        <f>IF(P15="",Q10,"")</f>
        <v>0</v>
      </c>
      <c r="U15" s="72" t="s">
        <v>12</v>
      </c>
      <c r="V15" s="154" t="str">
        <f>IF(P15="",IF(S10="","",S10),"")</f>
        <v/>
      </c>
      <c r="W15" s="46" t="str">
        <f>IF(P15="",IF(W9="","",W9),"")</f>
        <v/>
      </c>
      <c r="X15" s="151"/>
      <c r="Y15" s="173"/>
      <c r="AA15" s="96"/>
      <c r="AB15" s="96"/>
      <c r="AC15" s="96"/>
      <c r="AD15" s="107" t="s">
        <v>18</v>
      </c>
      <c r="AE15" s="204" t="e">
        <f t="shared" si="1"/>
        <v>#VALUE!</v>
      </c>
      <c r="AF15" s="204" t="e">
        <f t="shared" si="2"/>
        <v>#VALUE!</v>
      </c>
      <c r="AG15" s="229" t="e">
        <f t="shared" ref="AG15:AG30" si="6">IFERROR(AF15-AE15+IF(AE15&gt;=AF15,1),"")*24</f>
        <v>#VALUE!</v>
      </c>
      <c r="AH15" s="229">
        <f t="shared" ref="AH15:AH30" si="7">IF(K15="",0,K15)</f>
        <v>0</v>
      </c>
      <c r="AI15" s="223" t="str">
        <f t="shared" ref="AI15:AI30" si="8">IFERROR(IF(L15="○",7.75,""),"")</f>
        <v/>
      </c>
      <c r="AJ15" s="229" t="str">
        <f t="shared" ref="AJ15:AJ30" si="9">IFERROR(AG15-AH15,"")</f>
        <v/>
      </c>
      <c r="AK15" s="235" t="str">
        <f>IF(M15="1日",0,IF(AJ15="",AI15,AJ15))</f>
        <v/>
      </c>
      <c r="AL15" s="96"/>
      <c r="AM15" s="106" t="s">
        <v>32</v>
      </c>
      <c r="AN15" s="204" t="e">
        <f t="shared" si="3"/>
        <v>#VALUE!</v>
      </c>
      <c r="AO15" s="204" t="e">
        <f t="shared" si="4"/>
        <v>#VALUE!</v>
      </c>
      <c r="AP15" s="239" t="e">
        <f t="shared" ref="AP15:AP27" si="10">IFERROR(AO15-AN15+IF(AN15&gt;=AO15,1),"")*24</f>
        <v>#VALUE!</v>
      </c>
      <c r="AQ15" s="239">
        <f t="shared" ref="AQ15:AQ27" si="11">IF(W15="",0,W15)</f>
        <v>0</v>
      </c>
      <c r="AR15" s="223" t="str">
        <f t="shared" ref="AR15:AR27" si="12">IFERROR(IF(X15="○",7.75,""),"")</f>
        <v/>
      </c>
      <c r="AS15" s="229" t="str">
        <f t="shared" ref="AS15:AS27" si="13">IFERROR(AP15-AQ15,"")</f>
        <v/>
      </c>
      <c r="AT15" s="241" t="str">
        <f t="shared" ref="AT15:AT27" si="14">IF(Y15="1日",0,IF(AS15="",AR15,AS15))</f>
        <v/>
      </c>
      <c r="AU15" s="37"/>
      <c r="AV15" s="37"/>
    </row>
    <row r="16" spans="2:48" ht="45" customHeight="1" x14ac:dyDescent="0.15">
      <c r="B16" s="45">
        <f t="shared" ref="B16:B30" si="15">B15+1</f>
        <v>45507</v>
      </c>
      <c r="C16" s="46" t="str">
        <f t="shared" si="5"/>
        <v>土</v>
      </c>
      <c r="D16" s="283" t="str">
        <f>IF(OR(WEEKDAY(B16)=1,WEEKDAY(B16)=7),"休日",IF(ISNA(VLOOKUP(B16,'(事務用)2024年度休日一覧(土日除く)'!A:B,2,FALSE)),"","休日"))</f>
        <v>休日</v>
      </c>
      <c r="E16" s="130" t="str">
        <f>IF(D16="",Q9,"")</f>
        <v/>
      </c>
      <c r="F16" s="69" t="s">
        <v>12</v>
      </c>
      <c r="G16" s="83" t="str">
        <f>IF(D16="",IF(S9="","",S9),"")</f>
        <v/>
      </c>
      <c r="H16" s="134" t="str">
        <f>IF(D16="",Q10,"")</f>
        <v/>
      </c>
      <c r="I16" s="72" t="s">
        <v>12</v>
      </c>
      <c r="J16" s="77" t="str">
        <f>IF(D16="",IF(S10="","",S10),"")</f>
        <v/>
      </c>
      <c r="K16" s="210" t="str">
        <f>IF(D16="",IF(W9="","",W9),"")</f>
        <v/>
      </c>
      <c r="L16" s="149"/>
      <c r="M16" s="147"/>
      <c r="N16" s="45">
        <f t="shared" ref="N16:N27" si="16">N15+1</f>
        <v>45524</v>
      </c>
      <c r="O16" s="46" t="str">
        <f t="shared" si="0"/>
        <v>火</v>
      </c>
      <c r="P16" s="283" t="str">
        <f>IF(OR(WEEKDAY(N16)=1,WEEKDAY(N16)=7),"休日",IF(ISNA(VLOOKUP(N16,'(事務用)2024年度休日一覧(土日除く)'!A:B,2,FALSE)),"","休日"))</f>
        <v/>
      </c>
      <c r="Q16" s="130">
        <f>IF(P16="",Q9,"")</f>
        <v>0</v>
      </c>
      <c r="R16" s="69" t="s">
        <v>12</v>
      </c>
      <c r="S16" s="84" t="str">
        <f>IF(P16="",IF(S9="","",S9),"")</f>
        <v/>
      </c>
      <c r="T16" s="130">
        <f>IF(P16="",Q10,"")</f>
        <v>0</v>
      </c>
      <c r="U16" s="72" t="s">
        <v>12</v>
      </c>
      <c r="V16" s="154" t="str">
        <f>IF(P16="",IF(S10="","",S10),"")</f>
        <v/>
      </c>
      <c r="W16" s="217" t="str">
        <f>IF(P16="",IF(W9="","",W9),"")</f>
        <v/>
      </c>
      <c r="X16" s="150"/>
      <c r="Y16" s="119"/>
      <c r="Z16" s="51"/>
      <c r="AA16" s="97"/>
      <c r="AB16" s="281"/>
      <c r="AC16" s="99"/>
      <c r="AD16" s="108" t="s">
        <v>19</v>
      </c>
      <c r="AE16" s="205" t="str">
        <f t="shared" si="1"/>
        <v/>
      </c>
      <c r="AF16" s="205" t="str">
        <f t="shared" si="2"/>
        <v/>
      </c>
      <c r="AG16" s="230" t="e">
        <f t="shared" si="6"/>
        <v>#VALUE!</v>
      </c>
      <c r="AH16" s="230">
        <f t="shared" si="7"/>
        <v>0</v>
      </c>
      <c r="AI16" s="221" t="str">
        <f t="shared" si="8"/>
        <v/>
      </c>
      <c r="AJ16" s="230" t="str">
        <f t="shared" si="9"/>
        <v/>
      </c>
      <c r="AK16" s="236" t="str">
        <f t="shared" ref="AK16:AK30" si="17">IF(M16="1日",0,IF(AJ16="",AI16,AJ16))</f>
        <v/>
      </c>
      <c r="AL16" s="37"/>
      <c r="AM16" s="106" t="s">
        <v>33</v>
      </c>
      <c r="AN16" s="208" t="e">
        <f t="shared" si="3"/>
        <v>#VALUE!</v>
      </c>
      <c r="AO16" s="208" t="e">
        <f t="shared" si="4"/>
        <v>#VALUE!</v>
      </c>
      <c r="AP16" s="240" t="e">
        <f t="shared" si="10"/>
        <v>#VALUE!</v>
      </c>
      <c r="AQ16" s="240">
        <f t="shared" si="11"/>
        <v>0</v>
      </c>
      <c r="AR16" s="225" t="str">
        <f t="shared" si="12"/>
        <v/>
      </c>
      <c r="AS16" s="242" t="str">
        <f t="shared" si="13"/>
        <v/>
      </c>
      <c r="AT16" s="241" t="str">
        <f t="shared" si="14"/>
        <v/>
      </c>
      <c r="AU16" s="37"/>
      <c r="AV16" s="37"/>
    </row>
    <row r="17" spans="1:48" ht="45" customHeight="1" x14ac:dyDescent="0.15">
      <c r="B17" s="45">
        <f t="shared" si="15"/>
        <v>45508</v>
      </c>
      <c r="C17" s="46" t="str">
        <f t="shared" si="5"/>
        <v>日</v>
      </c>
      <c r="D17" s="283" t="str">
        <f>IF(OR(WEEKDAY(B17)=1,WEEKDAY(B17)=7),"休日",IF(ISNA(VLOOKUP(B17,'(事務用)2024年度休日一覧(土日除く)'!A:B,2,FALSE)),"","休日"))</f>
        <v>休日</v>
      </c>
      <c r="E17" s="130" t="str">
        <f>IF(D17="",Q9,"")</f>
        <v/>
      </c>
      <c r="F17" s="69" t="s">
        <v>12</v>
      </c>
      <c r="G17" s="78" t="str">
        <f>IF(D17="",IF(S9="","",S9),"")</f>
        <v/>
      </c>
      <c r="H17" s="135" t="str">
        <f>IF(D17="",Q10,"")</f>
        <v/>
      </c>
      <c r="I17" s="69" t="s">
        <v>12</v>
      </c>
      <c r="J17" s="77" t="str">
        <f>IF(D17="",IF(S10="","",S10),"")</f>
        <v/>
      </c>
      <c r="K17" s="210" t="str">
        <f>IF(D17="",IF(W9="","",W9),"")</f>
        <v/>
      </c>
      <c r="L17" s="149"/>
      <c r="M17" s="74"/>
      <c r="N17" s="45">
        <f t="shared" si="16"/>
        <v>45525</v>
      </c>
      <c r="O17" s="46" t="str">
        <f t="shared" si="0"/>
        <v>水</v>
      </c>
      <c r="P17" s="283" t="str">
        <f>IF(OR(WEEKDAY(N17)=1,WEEKDAY(N17)=7),"休日",IF(ISNA(VLOOKUP(N17,'(事務用)2024年度休日一覧(土日除く)'!A:B,2,FALSE)),"","休日"))</f>
        <v/>
      </c>
      <c r="Q17" s="130">
        <f>IF(P17="",Q9,"")</f>
        <v>0</v>
      </c>
      <c r="R17" s="69" t="s">
        <v>12</v>
      </c>
      <c r="S17" s="84" t="str">
        <f>IF(P17="",IF(S9="","",S9),"")</f>
        <v/>
      </c>
      <c r="T17" s="130">
        <f>IF(P17="",Q10,"")</f>
        <v>0</v>
      </c>
      <c r="U17" s="72" t="s">
        <v>12</v>
      </c>
      <c r="V17" s="154" t="str">
        <f>IF(P17="",IF(S10="","",S10),"")</f>
        <v/>
      </c>
      <c r="W17" s="217" t="str">
        <f>IF(P17="",IF(W9="","",W9),"")</f>
        <v/>
      </c>
      <c r="X17" s="150"/>
      <c r="Y17" s="255"/>
      <c r="Z17" s="52"/>
      <c r="AA17" s="100"/>
      <c r="AB17" s="100"/>
      <c r="AC17" s="100"/>
      <c r="AD17" s="106" t="s">
        <v>16</v>
      </c>
      <c r="AE17" s="203" t="str">
        <f t="shared" si="1"/>
        <v/>
      </c>
      <c r="AF17" s="203" t="str">
        <f t="shared" si="2"/>
        <v/>
      </c>
      <c r="AG17" s="228" t="e">
        <f t="shared" si="6"/>
        <v>#VALUE!</v>
      </c>
      <c r="AH17" s="228">
        <f t="shared" si="7"/>
        <v>0</v>
      </c>
      <c r="AI17" s="220" t="str">
        <f t="shared" si="8"/>
        <v/>
      </c>
      <c r="AJ17" s="228" t="str">
        <f t="shared" si="9"/>
        <v/>
      </c>
      <c r="AK17" s="235" t="str">
        <f t="shared" si="17"/>
        <v/>
      </c>
      <c r="AL17" s="100"/>
      <c r="AM17" s="106" t="s">
        <v>34</v>
      </c>
      <c r="AN17" s="203" t="e">
        <f t="shared" si="3"/>
        <v>#VALUE!</v>
      </c>
      <c r="AO17" s="203" t="e">
        <f t="shared" si="4"/>
        <v>#VALUE!</v>
      </c>
      <c r="AP17" s="238" t="e">
        <f t="shared" si="10"/>
        <v>#VALUE!</v>
      </c>
      <c r="AQ17" s="238">
        <f t="shared" si="11"/>
        <v>0</v>
      </c>
      <c r="AR17" s="220" t="str">
        <f t="shared" si="12"/>
        <v/>
      </c>
      <c r="AS17" s="228" t="str">
        <f t="shared" si="13"/>
        <v/>
      </c>
      <c r="AT17" s="241" t="str">
        <f t="shared" si="14"/>
        <v/>
      </c>
      <c r="AU17" s="37"/>
      <c r="AV17" s="37"/>
    </row>
    <row r="18" spans="1:48" ht="45" customHeight="1" x14ac:dyDescent="0.15">
      <c r="B18" s="45">
        <f t="shared" si="15"/>
        <v>45509</v>
      </c>
      <c r="C18" s="46" t="str">
        <f t="shared" si="5"/>
        <v>月</v>
      </c>
      <c r="D18" s="283" t="str">
        <f>IF(OR(WEEKDAY(B18)=1,WEEKDAY(B18)=7),"休日",IF(ISNA(VLOOKUP(B18,'(事務用)2024年度休日一覧(土日除く)'!A:B,2,FALSE)),"","休日"))</f>
        <v/>
      </c>
      <c r="E18" s="130">
        <f>IF(D18="",Q9,"")</f>
        <v>0</v>
      </c>
      <c r="F18" s="69" t="s">
        <v>12</v>
      </c>
      <c r="G18" s="83" t="str">
        <f>IF(D18="",IF(S9="","",S9),"")</f>
        <v/>
      </c>
      <c r="H18" s="130">
        <f>IF(D18="",Q10,"")</f>
        <v>0</v>
      </c>
      <c r="I18" s="69" t="s">
        <v>12</v>
      </c>
      <c r="J18" s="78" t="str">
        <f>IF(D18="",IF(S10="","",S10),"")</f>
        <v/>
      </c>
      <c r="K18" s="210" t="str">
        <f>IF(D18="",IF(W9="","",W9),"")</f>
        <v/>
      </c>
      <c r="L18" s="149"/>
      <c r="M18" s="146"/>
      <c r="N18" s="45">
        <f t="shared" si="16"/>
        <v>45526</v>
      </c>
      <c r="O18" s="46" t="str">
        <f t="shared" si="0"/>
        <v>木</v>
      </c>
      <c r="P18" s="283" t="str">
        <f>IF(OR(WEEKDAY(N18)=1,WEEKDAY(N18)=7),"休日",IF(ISNA(VLOOKUP(N18,'(事務用)2024年度休日一覧(土日除く)'!A:B,2,FALSE)),"","休日"))</f>
        <v/>
      </c>
      <c r="Q18" s="130">
        <f>IF(P18="",Q9,"")</f>
        <v>0</v>
      </c>
      <c r="R18" s="69" t="s">
        <v>12</v>
      </c>
      <c r="S18" s="84" t="str">
        <f>IF(P18="",IF(S9="","",S9),"")</f>
        <v/>
      </c>
      <c r="T18" s="130">
        <f>IF(P18="",Q10,"")</f>
        <v>0</v>
      </c>
      <c r="U18" s="72" t="s">
        <v>12</v>
      </c>
      <c r="V18" s="154" t="str">
        <f>IF(P18="",IF(S10="","",S10),"")</f>
        <v/>
      </c>
      <c r="W18" s="46" t="str">
        <f>IF(P18="",IF(W9="","",W9),"")</f>
        <v/>
      </c>
      <c r="X18" s="151"/>
      <c r="Y18" s="119"/>
      <c r="Z18" s="52"/>
      <c r="AA18" s="97"/>
      <c r="AB18" s="281"/>
      <c r="AC18" s="99"/>
      <c r="AD18" s="109" t="s">
        <v>20</v>
      </c>
      <c r="AE18" s="205" t="e">
        <f t="shared" si="1"/>
        <v>#VALUE!</v>
      </c>
      <c r="AF18" s="205" t="e">
        <f t="shared" si="2"/>
        <v>#VALUE!</v>
      </c>
      <c r="AG18" s="230" t="e">
        <f t="shared" si="6"/>
        <v>#VALUE!</v>
      </c>
      <c r="AH18" s="230">
        <f t="shared" si="7"/>
        <v>0</v>
      </c>
      <c r="AI18" s="221" t="str">
        <f t="shared" si="8"/>
        <v/>
      </c>
      <c r="AJ18" s="230" t="str">
        <f t="shared" si="9"/>
        <v/>
      </c>
      <c r="AK18" s="236" t="str">
        <f t="shared" si="17"/>
        <v/>
      </c>
      <c r="AL18" s="37"/>
      <c r="AM18" s="106" t="s">
        <v>35</v>
      </c>
      <c r="AN18" s="208" t="e">
        <f t="shared" si="3"/>
        <v>#VALUE!</v>
      </c>
      <c r="AO18" s="208" t="e">
        <f t="shared" si="4"/>
        <v>#VALUE!</v>
      </c>
      <c r="AP18" s="240" t="e">
        <f t="shared" si="10"/>
        <v>#VALUE!</v>
      </c>
      <c r="AQ18" s="240">
        <f t="shared" si="11"/>
        <v>0</v>
      </c>
      <c r="AR18" s="225" t="str">
        <f t="shared" si="12"/>
        <v/>
      </c>
      <c r="AS18" s="242" t="str">
        <f t="shared" si="13"/>
        <v/>
      </c>
      <c r="AT18" s="241" t="str">
        <f t="shared" si="14"/>
        <v/>
      </c>
      <c r="AU18" s="37"/>
      <c r="AV18" s="37"/>
    </row>
    <row r="19" spans="1:48" ht="45" customHeight="1" x14ac:dyDescent="0.15">
      <c r="B19" s="45">
        <f t="shared" si="15"/>
        <v>45510</v>
      </c>
      <c r="C19" s="46" t="str">
        <f t="shared" si="5"/>
        <v>火</v>
      </c>
      <c r="D19" s="283" t="str">
        <f>IF(OR(WEEKDAY(B19)=1,WEEKDAY(B19)=7),"休日",IF(ISNA(VLOOKUP(B19,'(事務用)2024年度休日一覧(土日除く)'!A:B,2,FALSE)),"","休日"))</f>
        <v/>
      </c>
      <c r="E19" s="130">
        <f>IF(D19="",Q9,"")</f>
        <v>0</v>
      </c>
      <c r="F19" s="69" t="s">
        <v>12</v>
      </c>
      <c r="G19" s="77" t="str">
        <f>IF(D19="",IF(S9="","",S9),"")</f>
        <v/>
      </c>
      <c r="H19" s="134">
        <f>IF(D19="",Q10,"")</f>
        <v>0</v>
      </c>
      <c r="I19" s="69" t="s">
        <v>12</v>
      </c>
      <c r="J19" s="78" t="str">
        <f>IF(D19="",IF(S10="","",S10),"")</f>
        <v/>
      </c>
      <c r="K19" s="210" t="str">
        <f>IF(D19="",IF(W9="","",W9),"")</f>
        <v/>
      </c>
      <c r="L19" s="149"/>
      <c r="M19" s="146"/>
      <c r="N19" s="45">
        <f t="shared" si="16"/>
        <v>45527</v>
      </c>
      <c r="O19" s="46" t="str">
        <f t="shared" si="0"/>
        <v>金</v>
      </c>
      <c r="P19" s="283" t="str">
        <f>IF(OR(WEEKDAY(N19)=1,WEEKDAY(N19)=7),"休日",IF(ISNA(VLOOKUP(N19,'(事務用)2024年度休日一覧(土日除く)'!A:B,2,FALSE)),"","休日"))</f>
        <v/>
      </c>
      <c r="Q19" s="130">
        <f>IF(P19="",Q9,"")</f>
        <v>0</v>
      </c>
      <c r="R19" s="69" t="s">
        <v>12</v>
      </c>
      <c r="S19" s="84" t="str">
        <f>IF(P19="",IF(S9="","",S9),"")</f>
        <v/>
      </c>
      <c r="T19" s="130">
        <f>IF(P19="",Q10,"")</f>
        <v>0</v>
      </c>
      <c r="U19" s="72" t="s">
        <v>12</v>
      </c>
      <c r="V19" s="154" t="str">
        <f>IF(P19="",IF(S10="","",S10),"")</f>
        <v/>
      </c>
      <c r="W19" s="213" t="str">
        <f>IF(P19="",IF(W9="","",W9),"")</f>
        <v/>
      </c>
      <c r="X19" s="149"/>
      <c r="Y19" s="119"/>
      <c r="Z19" s="52"/>
      <c r="AA19" s="105"/>
      <c r="AB19" s="105"/>
      <c r="AC19" s="105"/>
      <c r="AD19" s="109" t="s">
        <v>21</v>
      </c>
      <c r="AE19" s="206" t="e">
        <f t="shared" si="1"/>
        <v>#VALUE!</v>
      </c>
      <c r="AF19" s="206" t="e">
        <f t="shared" si="2"/>
        <v>#VALUE!</v>
      </c>
      <c r="AG19" s="231" t="e">
        <f t="shared" si="6"/>
        <v>#VALUE!</v>
      </c>
      <c r="AH19" s="231">
        <f t="shared" si="7"/>
        <v>0</v>
      </c>
      <c r="AI19" s="224" t="str">
        <f t="shared" si="8"/>
        <v/>
      </c>
      <c r="AJ19" s="231" t="str">
        <f t="shared" si="9"/>
        <v/>
      </c>
      <c r="AK19" s="235" t="str">
        <f>IF(M19="1日",0,IF(AJ19="",AI19,AJ19))</f>
        <v/>
      </c>
      <c r="AL19" s="105"/>
      <c r="AM19" s="106" t="s">
        <v>36</v>
      </c>
      <c r="AN19" s="206" t="e">
        <f t="shared" si="3"/>
        <v>#VALUE!</v>
      </c>
      <c r="AO19" s="208" t="e">
        <f t="shared" si="4"/>
        <v>#VALUE!</v>
      </c>
      <c r="AP19" s="240" t="e">
        <f t="shared" si="10"/>
        <v>#VALUE!</v>
      </c>
      <c r="AQ19" s="240">
        <f t="shared" si="11"/>
        <v>0</v>
      </c>
      <c r="AR19" s="225" t="str">
        <f t="shared" si="12"/>
        <v/>
      </c>
      <c r="AS19" s="242" t="str">
        <f t="shared" si="13"/>
        <v/>
      </c>
      <c r="AT19" s="241" t="str">
        <f t="shared" si="14"/>
        <v/>
      </c>
      <c r="AU19" s="37"/>
      <c r="AV19" s="37"/>
    </row>
    <row r="20" spans="1:48" ht="45" customHeight="1" x14ac:dyDescent="0.15">
      <c r="B20" s="45">
        <f t="shared" si="15"/>
        <v>45511</v>
      </c>
      <c r="C20" s="46" t="str">
        <f t="shared" si="5"/>
        <v>水</v>
      </c>
      <c r="D20" s="283" t="str">
        <f>IF(OR(WEEKDAY(B20)=1,WEEKDAY(B20)=7),"休日",IF(ISNA(VLOOKUP(B20,'(事務用)2024年度休日一覧(土日除く)'!A:B,2,FALSE)),"","休日"))</f>
        <v/>
      </c>
      <c r="E20" s="130">
        <f>IF(D20="",Q9,"")</f>
        <v>0</v>
      </c>
      <c r="F20" s="69" t="s">
        <v>12</v>
      </c>
      <c r="G20" s="77" t="str">
        <f>IF(D20="",IF(S9="","",S9),"")</f>
        <v/>
      </c>
      <c r="H20" s="135">
        <f>IF(D20="",Q10,"")</f>
        <v>0</v>
      </c>
      <c r="I20" s="69" t="s">
        <v>12</v>
      </c>
      <c r="J20" s="78" t="str">
        <f>IF(D20="",IF(S10="","",S10),"")</f>
        <v/>
      </c>
      <c r="K20" s="210" t="str">
        <f>IF(D20="",IF(W9="","",W9),"")</f>
        <v/>
      </c>
      <c r="L20" s="149"/>
      <c r="M20" s="147"/>
      <c r="N20" s="45">
        <f t="shared" si="16"/>
        <v>45528</v>
      </c>
      <c r="O20" s="46" t="str">
        <f t="shared" si="0"/>
        <v>土</v>
      </c>
      <c r="P20" s="283" t="str">
        <f>IF(OR(WEEKDAY(N20)=1,WEEKDAY(N20)=7),"休日",IF(ISNA(VLOOKUP(N20,'(事務用)2024年度休日一覧(土日除く)'!A:B,2,FALSE)),"","休日"))</f>
        <v>休日</v>
      </c>
      <c r="Q20" s="130" t="str">
        <f>IF(P20="",Q9,"")</f>
        <v/>
      </c>
      <c r="R20" s="69" t="s">
        <v>12</v>
      </c>
      <c r="S20" s="84" t="str">
        <f>IF(P20="",IF(S9="","",S9),"")</f>
        <v/>
      </c>
      <c r="T20" s="130" t="str">
        <f>IF(P20="",Q10,"")</f>
        <v/>
      </c>
      <c r="U20" s="72" t="s">
        <v>12</v>
      </c>
      <c r="V20" s="154" t="str">
        <f>IF(P20="",IF(S10="","",S10),"")</f>
        <v/>
      </c>
      <c r="W20" s="46" t="str">
        <f>IF(P20="",IF(W9="","",W9),"")</f>
        <v/>
      </c>
      <c r="X20" s="150"/>
      <c r="Y20" s="119"/>
      <c r="Z20" s="52"/>
      <c r="AA20" s="105"/>
      <c r="AB20" s="105"/>
      <c r="AC20" s="105"/>
      <c r="AD20" s="109" t="s">
        <v>22</v>
      </c>
      <c r="AE20" s="206" t="e">
        <f t="shared" si="1"/>
        <v>#VALUE!</v>
      </c>
      <c r="AF20" s="206" t="e">
        <f t="shared" si="2"/>
        <v>#VALUE!</v>
      </c>
      <c r="AG20" s="231" t="e">
        <f t="shared" si="6"/>
        <v>#VALUE!</v>
      </c>
      <c r="AH20" s="231">
        <f t="shared" si="7"/>
        <v>0</v>
      </c>
      <c r="AI20" s="224" t="str">
        <f t="shared" si="8"/>
        <v/>
      </c>
      <c r="AJ20" s="231" t="str">
        <f t="shared" si="9"/>
        <v/>
      </c>
      <c r="AK20" s="235" t="str">
        <f t="shared" si="17"/>
        <v/>
      </c>
      <c r="AL20" s="105"/>
      <c r="AM20" s="106" t="s">
        <v>37</v>
      </c>
      <c r="AN20" s="206" t="str">
        <f t="shared" si="3"/>
        <v/>
      </c>
      <c r="AO20" s="208" t="str">
        <f t="shared" si="4"/>
        <v/>
      </c>
      <c r="AP20" s="240" t="e">
        <f t="shared" si="10"/>
        <v>#VALUE!</v>
      </c>
      <c r="AQ20" s="240">
        <f t="shared" si="11"/>
        <v>0</v>
      </c>
      <c r="AR20" s="225" t="str">
        <f t="shared" si="12"/>
        <v/>
      </c>
      <c r="AS20" s="242" t="str">
        <f t="shared" si="13"/>
        <v/>
      </c>
      <c r="AT20" s="241" t="str">
        <f t="shared" si="14"/>
        <v/>
      </c>
      <c r="AU20" s="37"/>
      <c r="AV20" s="37"/>
    </row>
    <row r="21" spans="1:48" ht="45" customHeight="1" x14ac:dyDescent="0.15">
      <c r="B21" s="45">
        <f t="shared" si="15"/>
        <v>45512</v>
      </c>
      <c r="C21" s="46" t="str">
        <f t="shared" si="5"/>
        <v>木</v>
      </c>
      <c r="D21" s="283" t="str">
        <f>IF(OR(WEEKDAY(B21)=1,WEEKDAY(B21)=7),"休日",IF(ISNA(VLOOKUP(B21,'(事務用)2024年度休日一覧(土日除く)'!A:B,2,FALSE)),"","休日"))</f>
        <v/>
      </c>
      <c r="E21" s="130">
        <f>IF(D21="",Q9,"")</f>
        <v>0</v>
      </c>
      <c r="F21" s="69" t="s">
        <v>12</v>
      </c>
      <c r="G21" s="78" t="str">
        <f>IF(D21="",IF(S9="","",S9),"")</f>
        <v/>
      </c>
      <c r="H21" s="130">
        <f>IF(D21="",Q10,"")</f>
        <v>0</v>
      </c>
      <c r="I21" s="69" t="s">
        <v>12</v>
      </c>
      <c r="J21" s="78" t="str">
        <f>IF(D21="",IF(S10="","",S10),"")</f>
        <v/>
      </c>
      <c r="K21" s="212" t="str">
        <f>IF(D21="",IF(W9="","",W9),"")</f>
        <v/>
      </c>
      <c r="L21" s="150"/>
      <c r="M21" s="147"/>
      <c r="N21" s="45">
        <f t="shared" si="16"/>
        <v>45529</v>
      </c>
      <c r="O21" s="46" t="str">
        <f t="shared" si="0"/>
        <v>日</v>
      </c>
      <c r="P21" s="283" t="str">
        <f>IF(OR(WEEKDAY(N21)=1,WEEKDAY(N21)=7),"休日",IF(ISNA(VLOOKUP(N21,'(事務用)2024年度休日一覧(土日除く)'!A:B,2,FALSE)),"","休日"))</f>
        <v>休日</v>
      </c>
      <c r="Q21" s="130" t="str">
        <f>IF(P21="",Q9,"")</f>
        <v/>
      </c>
      <c r="R21" s="69" t="s">
        <v>12</v>
      </c>
      <c r="S21" s="84" t="str">
        <f>IF(P21="",IF(S9="","",S9),"")</f>
        <v/>
      </c>
      <c r="T21" s="130" t="str">
        <f>IF(P21="",Q10,"")</f>
        <v/>
      </c>
      <c r="U21" s="72" t="s">
        <v>12</v>
      </c>
      <c r="V21" s="154" t="str">
        <f>IF(P21="",IF(S10="","",S10),"")</f>
        <v/>
      </c>
      <c r="W21" s="217" t="str">
        <f>IF(P21="",IF(W9="","",W9),"")</f>
        <v/>
      </c>
      <c r="X21" s="175"/>
      <c r="Y21" s="119"/>
      <c r="Z21" s="52"/>
      <c r="AA21" s="101"/>
      <c r="AB21" s="101"/>
      <c r="AC21" s="101"/>
      <c r="AD21" s="109" t="s">
        <v>23</v>
      </c>
      <c r="AE21" s="205" t="e">
        <f t="shared" si="1"/>
        <v>#VALUE!</v>
      </c>
      <c r="AF21" s="205" t="e">
        <f t="shared" si="2"/>
        <v>#VALUE!</v>
      </c>
      <c r="AG21" s="230" t="e">
        <f t="shared" si="6"/>
        <v>#VALUE!</v>
      </c>
      <c r="AH21" s="230">
        <f t="shared" si="7"/>
        <v>0</v>
      </c>
      <c r="AI21" s="221" t="str">
        <f t="shared" si="8"/>
        <v/>
      </c>
      <c r="AJ21" s="230" t="str">
        <f t="shared" si="9"/>
        <v/>
      </c>
      <c r="AK21" s="236" t="str">
        <f t="shared" si="17"/>
        <v/>
      </c>
      <c r="AL21" s="101"/>
      <c r="AM21" s="106" t="s">
        <v>38</v>
      </c>
      <c r="AN21" s="208" t="str">
        <f t="shared" si="3"/>
        <v/>
      </c>
      <c r="AO21" s="208" t="str">
        <f t="shared" si="4"/>
        <v/>
      </c>
      <c r="AP21" s="240" t="e">
        <f t="shared" si="10"/>
        <v>#VALUE!</v>
      </c>
      <c r="AQ21" s="240">
        <f t="shared" si="11"/>
        <v>0</v>
      </c>
      <c r="AR21" s="225" t="str">
        <f t="shared" si="12"/>
        <v/>
      </c>
      <c r="AS21" s="242" t="str">
        <f t="shared" si="13"/>
        <v/>
      </c>
      <c r="AT21" s="241" t="str">
        <f t="shared" si="14"/>
        <v/>
      </c>
      <c r="AU21" s="37"/>
      <c r="AV21" s="37"/>
    </row>
    <row r="22" spans="1:48" ht="45" customHeight="1" x14ac:dyDescent="0.15">
      <c r="B22" s="45">
        <f t="shared" si="15"/>
        <v>45513</v>
      </c>
      <c r="C22" s="46" t="str">
        <f t="shared" si="5"/>
        <v>金</v>
      </c>
      <c r="D22" s="283" t="str">
        <f>IF(OR(WEEKDAY(B22)=1,WEEKDAY(B22)=7),"休日",IF(ISNA(VLOOKUP(B22,'(事務用)2024年度休日一覧(土日除く)'!A:B,2,FALSE)),"","休日"))</f>
        <v/>
      </c>
      <c r="E22" s="130">
        <f>IF(D22="",Q9,"")</f>
        <v>0</v>
      </c>
      <c r="F22" s="69" t="s">
        <v>12</v>
      </c>
      <c r="G22" s="83" t="str">
        <f>IF(D22="",IF(S9="","",S9),"")</f>
        <v/>
      </c>
      <c r="H22" s="130">
        <f>IF(D22="",Q10,"")</f>
        <v>0</v>
      </c>
      <c r="I22" s="69" t="s">
        <v>12</v>
      </c>
      <c r="J22" s="80" t="str">
        <f>IF(D22="",IF(S10="","",S10),"")</f>
        <v/>
      </c>
      <c r="K22" s="213" t="str">
        <f>IF(D22="",IF(W9="","",W9),"")</f>
        <v/>
      </c>
      <c r="L22" s="151"/>
      <c r="M22" s="147"/>
      <c r="N22" s="45">
        <f t="shared" si="16"/>
        <v>45530</v>
      </c>
      <c r="O22" s="46" t="str">
        <f t="shared" si="0"/>
        <v>月</v>
      </c>
      <c r="P22" s="283" t="str">
        <f>IF(OR(WEEKDAY(N22)=1,WEEKDAY(N22)=7),"休日",IF(ISNA(VLOOKUP(N22,'(事務用)2024年度休日一覧(土日除く)'!A:B,2,FALSE)),"","休日"))</f>
        <v/>
      </c>
      <c r="Q22" s="130">
        <f>IF(P22="",Q9,"")</f>
        <v>0</v>
      </c>
      <c r="R22" s="69" t="s">
        <v>12</v>
      </c>
      <c r="S22" s="84" t="str">
        <f>IF(P22="",IF(S9="","",S9),"")</f>
        <v/>
      </c>
      <c r="T22" s="130">
        <f>IF(P22="",Q10,"")</f>
        <v>0</v>
      </c>
      <c r="U22" s="72" t="s">
        <v>12</v>
      </c>
      <c r="V22" s="154" t="str">
        <f>IF(P22="",IF(S10="","",S10),"")</f>
        <v/>
      </c>
      <c r="W22" s="217" t="str">
        <f>IF(P22="",IF(W9="","",W9),"")</f>
        <v/>
      </c>
      <c r="X22" s="150"/>
      <c r="Y22" s="119"/>
      <c r="Z22" s="52"/>
      <c r="AA22" s="102"/>
      <c r="AB22" s="102"/>
      <c r="AC22" s="104"/>
      <c r="AD22" s="109" t="s">
        <v>24</v>
      </c>
      <c r="AE22" s="207" t="e">
        <f t="shared" si="1"/>
        <v>#VALUE!</v>
      </c>
      <c r="AF22" s="207" t="e">
        <f t="shared" si="2"/>
        <v>#VALUE!</v>
      </c>
      <c r="AG22" s="232" t="e">
        <f t="shared" si="6"/>
        <v>#VALUE!</v>
      </c>
      <c r="AH22" s="232">
        <f t="shared" si="7"/>
        <v>0</v>
      </c>
      <c r="AI22" s="222" t="str">
        <f t="shared" si="8"/>
        <v/>
      </c>
      <c r="AJ22" s="232" t="str">
        <f t="shared" si="9"/>
        <v/>
      </c>
      <c r="AK22" s="236" t="str">
        <f t="shared" si="17"/>
        <v/>
      </c>
      <c r="AL22" s="37"/>
      <c r="AM22" s="106" t="s">
        <v>39</v>
      </c>
      <c r="AN22" s="208" t="e">
        <f t="shared" si="3"/>
        <v>#VALUE!</v>
      </c>
      <c r="AO22" s="208" t="e">
        <f t="shared" si="4"/>
        <v>#VALUE!</v>
      </c>
      <c r="AP22" s="240" t="e">
        <f t="shared" si="10"/>
        <v>#VALUE!</v>
      </c>
      <c r="AQ22" s="240">
        <f t="shared" si="11"/>
        <v>0</v>
      </c>
      <c r="AR22" s="225" t="str">
        <f t="shared" si="12"/>
        <v/>
      </c>
      <c r="AS22" s="242" t="str">
        <f t="shared" si="13"/>
        <v/>
      </c>
      <c r="AT22" s="241" t="str">
        <f t="shared" si="14"/>
        <v/>
      </c>
      <c r="AU22" s="37"/>
      <c r="AV22" s="37"/>
    </row>
    <row r="23" spans="1:48" ht="45" customHeight="1" x14ac:dyDescent="0.15">
      <c r="B23" s="45">
        <f t="shared" si="15"/>
        <v>45514</v>
      </c>
      <c r="C23" s="46" t="str">
        <f t="shared" si="5"/>
        <v>土</v>
      </c>
      <c r="D23" s="283" t="str">
        <f>IF(OR(WEEKDAY(B23)=1,WEEKDAY(B23)=7),"休日",IF(ISNA(VLOOKUP(B23,'(事務用)2024年度休日一覧(土日除く)'!A:B,2,FALSE)),"","休日"))</f>
        <v>休日</v>
      </c>
      <c r="E23" s="130" t="str">
        <f>IF(D23="",Q9,"")</f>
        <v/>
      </c>
      <c r="F23" s="69" t="s">
        <v>12</v>
      </c>
      <c r="G23" s="78" t="str">
        <f>IF(D23="",IF(S9="","",S9),"")</f>
        <v/>
      </c>
      <c r="H23" s="130" t="str">
        <f>IF(D23="",Q10,"")</f>
        <v/>
      </c>
      <c r="I23" s="69" t="s">
        <v>12</v>
      </c>
      <c r="J23" s="77" t="str">
        <f>IF(D23="",IF(S10="","",S10),"")</f>
        <v/>
      </c>
      <c r="K23" s="210" t="str">
        <f>IF(D23="",IF(W9="","",W9),"")</f>
        <v/>
      </c>
      <c r="L23" s="150"/>
      <c r="M23" s="74"/>
      <c r="N23" s="45">
        <f t="shared" si="16"/>
        <v>45531</v>
      </c>
      <c r="O23" s="46" t="str">
        <f t="shared" si="0"/>
        <v>火</v>
      </c>
      <c r="P23" s="283" t="str">
        <f>IF(OR(WEEKDAY(N23)=1,WEEKDAY(N23)=7),"休日",IF(ISNA(VLOOKUP(N23,'(事務用)2024年度休日一覧(土日除く)'!A:B,2,FALSE)),"","休日"))</f>
        <v/>
      </c>
      <c r="Q23" s="130">
        <f>IF(P23="",Q9,"")</f>
        <v>0</v>
      </c>
      <c r="R23" s="69" t="s">
        <v>12</v>
      </c>
      <c r="S23" s="84" t="str">
        <f>IF(P23="",IF(S9="","",S9),"")</f>
        <v/>
      </c>
      <c r="T23" s="130">
        <f>IF(P23="",Q10,"")</f>
        <v>0</v>
      </c>
      <c r="U23" s="69" t="s">
        <v>12</v>
      </c>
      <c r="V23" s="154" t="str">
        <f>IF(P23="",IF(S10="","",S10),"")</f>
        <v/>
      </c>
      <c r="W23" s="217" t="str">
        <f>IF(P23="",IF(W9="","",W9),"")</f>
        <v/>
      </c>
      <c r="X23" s="150"/>
      <c r="Y23" s="256"/>
      <c r="Z23" s="52"/>
      <c r="AA23" s="12"/>
      <c r="AB23" s="12"/>
      <c r="AC23" s="22"/>
      <c r="AD23" s="109" t="s">
        <v>25</v>
      </c>
      <c r="AE23" s="207" t="str">
        <f t="shared" si="1"/>
        <v/>
      </c>
      <c r="AF23" s="207" t="str">
        <f t="shared" si="2"/>
        <v/>
      </c>
      <c r="AG23" s="232" t="e">
        <f t="shared" si="6"/>
        <v>#VALUE!</v>
      </c>
      <c r="AH23" s="232">
        <f t="shared" si="7"/>
        <v>0</v>
      </c>
      <c r="AI23" s="222" t="str">
        <f t="shared" si="8"/>
        <v/>
      </c>
      <c r="AJ23" s="232" t="str">
        <f t="shared" si="9"/>
        <v/>
      </c>
      <c r="AK23" s="236" t="str">
        <f t="shared" si="17"/>
        <v/>
      </c>
      <c r="AM23" s="106" t="s">
        <v>40</v>
      </c>
      <c r="AN23" s="208" t="e">
        <f t="shared" si="3"/>
        <v>#VALUE!</v>
      </c>
      <c r="AO23" s="208" t="e">
        <f t="shared" si="4"/>
        <v>#VALUE!</v>
      </c>
      <c r="AP23" s="240" t="e">
        <f t="shared" si="10"/>
        <v>#VALUE!</v>
      </c>
      <c r="AQ23" s="240">
        <f t="shared" si="11"/>
        <v>0</v>
      </c>
      <c r="AR23" s="225" t="str">
        <f t="shared" si="12"/>
        <v/>
      </c>
      <c r="AS23" s="242" t="str">
        <f t="shared" si="13"/>
        <v/>
      </c>
      <c r="AT23" s="241" t="str">
        <f t="shared" si="14"/>
        <v/>
      </c>
    </row>
    <row r="24" spans="1:48" ht="45" customHeight="1" x14ac:dyDescent="0.15">
      <c r="B24" s="45">
        <f t="shared" si="15"/>
        <v>45515</v>
      </c>
      <c r="C24" s="46" t="str">
        <f t="shared" si="5"/>
        <v>日</v>
      </c>
      <c r="D24" s="283" t="str">
        <f>IF(OR(WEEKDAY(B24)=1,WEEKDAY(B24)=7),"休日",IF(ISNA(VLOOKUP(B24,'(事務用)2024年度休日一覧(土日除く)'!A:B,2,FALSE)),"","休日"))</f>
        <v>休日</v>
      </c>
      <c r="E24" s="130" t="str">
        <f>IF(D24="",Q9,"")</f>
        <v/>
      </c>
      <c r="F24" s="69" t="s">
        <v>12</v>
      </c>
      <c r="G24" s="83" t="str">
        <f>IF(D24="",IF(S9="","",S9),"")</f>
        <v/>
      </c>
      <c r="H24" s="134" t="str">
        <f>IF(D24="",Q10,"")</f>
        <v/>
      </c>
      <c r="I24" s="69" t="s">
        <v>12</v>
      </c>
      <c r="J24" s="77" t="str">
        <f>IF(D24="",IF(S10="","",S10),"")</f>
        <v/>
      </c>
      <c r="K24" s="46" t="str">
        <f>IF(D24="",IF(W9="","",W9),"")</f>
        <v/>
      </c>
      <c r="L24" s="151"/>
      <c r="M24" s="147"/>
      <c r="N24" s="45">
        <f t="shared" si="16"/>
        <v>45532</v>
      </c>
      <c r="O24" s="46" t="str">
        <f t="shared" si="0"/>
        <v>水</v>
      </c>
      <c r="P24" s="283" t="str">
        <f>IF(OR(WEEKDAY(N24)=1,WEEKDAY(N24)=7),"休日",IF(ISNA(VLOOKUP(N24,'(事務用)2024年度休日一覧(土日除く)'!A:B,2,FALSE)),"","休日"))</f>
        <v/>
      </c>
      <c r="Q24" s="130">
        <f>IF(P24="",Q9,"")</f>
        <v>0</v>
      </c>
      <c r="R24" s="69" t="s">
        <v>12</v>
      </c>
      <c r="S24" s="84" t="str">
        <f>IF(P24="",IF(S9="","",S9),"")</f>
        <v/>
      </c>
      <c r="T24" s="130">
        <f>IF(P24="",Q10,"")</f>
        <v>0</v>
      </c>
      <c r="U24" s="72" t="s">
        <v>12</v>
      </c>
      <c r="V24" s="154" t="str">
        <f>IF(P24="",IF(S10="","",S10),"")</f>
        <v/>
      </c>
      <c r="W24" s="217" t="str">
        <f>IF(P24="",IF(W9="","",W9),"")</f>
        <v/>
      </c>
      <c r="X24" s="150"/>
      <c r="Y24" s="256"/>
      <c r="Z24" s="52"/>
      <c r="AA24" s="59"/>
      <c r="AB24" s="12"/>
      <c r="AC24" s="22"/>
      <c r="AD24" s="109" t="s">
        <v>26</v>
      </c>
      <c r="AE24" s="207" t="str">
        <f t="shared" si="1"/>
        <v/>
      </c>
      <c r="AF24" s="207" t="str">
        <f t="shared" si="2"/>
        <v/>
      </c>
      <c r="AG24" s="232" t="e">
        <f t="shared" si="6"/>
        <v>#VALUE!</v>
      </c>
      <c r="AH24" s="232">
        <f t="shared" si="7"/>
        <v>0</v>
      </c>
      <c r="AI24" s="222" t="str">
        <f t="shared" si="8"/>
        <v/>
      </c>
      <c r="AJ24" s="232" t="str">
        <f t="shared" si="9"/>
        <v/>
      </c>
      <c r="AK24" s="236" t="str">
        <f t="shared" si="17"/>
        <v/>
      </c>
      <c r="AM24" s="106" t="s">
        <v>41</v>
      </c>
      <c r="AN24" s="208" t="e">
        <f t="shared" si="3"/>
        <v>#VALUE!</v>
      </c>
      <c r="AO24" s="208" t="e">
        <f t="shared" si="4"/>
        <v>#VALUE!</v>
      </c>
      <c r="AP24" s="240" t="e">
        <f t="shared" si="10"/>
        <v>#VALUE!</v>
      </c>
      <c r="AQ24" s="240">
        <f t="shared" si="11"/>
        <v>0</v>
      </c>
      <c r="AR24" s="225" t="str">
        <f t="shared" si="12"/>
        <v/>
      </c>
      <c r="AS24" s="242" t="str">
        <f t="shared" si="13"/>
        <v/>
      </c>
      <c r="AT24" s="241" t="str">
        <f t="shared" si="14"/>
        <v/>
      </c>
    </row>
    <row r="25" spans="1:48" ht="45" customHeight="1" x14ac:dyDescent="0.15">
      <c r="B25" s="45">
        <f t="shared" si="15"/>
        <v>45516</v>
      </c>
      <c r="C25" s="46" t="str">
        <f t="shared" si="5"/>
        <v>月</v>
      </c>
      <c r="D25" s="283" t="str">
        <f>IF(OR(WEEKDAY(B25)=1,WEEKDAY(B25)=7),"休日",IF(ISNA(VLOOKUP(B25,'(事務用)2024年度休日一覧(土日除く)'!A:B,2,FALSE)),"","休日"))</f>
        <v>休日</v>
      </c>
      <c r="E25" s="130" t="str">
        <f>IF(D25="",Q9,"")</f>
        <v/>
      </c>
      <c r="F25" s="69" t="s">
        <v>12</v>
      </c>
      <c r="G25" s="77" t="str">
        <f>IF(D25="",IF(S9="","",S9),"")</f>
        <v/>
      </c>
      <c r="H25" s="135" t="str">
        <f>IF(D25="",Q10,"")</f>
        <v/>
      </c>
      <c r="I25" s="72" t="s">
        <v>12</v>
      </c>
      <c r="J25" s="78" t="str">
        <f>IF(D25="",IF(S10="","",S10),"")</f>
        <v/>
      </c>
      <c r="K25" s="212" t="str">
        <f>IF(D25="",IF(W9="","",W9),"")</f>
        <v/>
      </c>
      <c r="L25" s="150"/>
      <c r="M25" s="74"/>
      <c r="N25" s="45">
        <f t="shared" si="16"/>
        <v>45533</v>
      </c>
      <c r="O25" s="46" t="str">
        <f t="shared" si="0"/>
        <v>木</v>
      </c>
      <c r="P25" s="283" t="str">
        <f>IF(OR(WEEKDAY(N25)=1,WEEKDAY(N25)=7),"休日",IF(ISNA(VLOOKUP(N25,'(事務用)2024年度休日一覧(土日除く)'!A:B,2,FALSE)),"","休日"))</f>
        <v/>
      </c>
      <c r="Q25" s="130">
        <f>IF(P25="",Q9,"")</f>
        <v>0</v>
      </c>
      <c r="R25" s="69" t="s">
        <v>12</v>
      </c>
      <c r="S25" s="84" t="str">
        <f>IF(P25="",IF(S9="","",S9),"")</f>
        <v/>
      </c>
      <c r="T25" s="130">
        <f>IF(P25="",Q10,"")</f>
        <v>0</v>
      </c>
      <c r="U25" s="72" t="s">
        <v>12</v>
      </c>
      <c r="V25" s="154" t="str">
        <f>IF(P25="",IF(S10="","",S10),"")</f>
        <v/>
      </c>
      <c r="W25" s="217" t="str">
        <f>IF(P25="",IF(W9="","",W9),"")</f>
        <v/>
      </c>
      <c r="X25" s="150"/>
      <c r="Y25" s="256"/>
      <c r="Z25" s="52"/>
      <c r="AA25" s="12"/>
      <c r="AB25" s="12"/>
      <c r="AC25" s="22"/>
      <c r="AD25" s="109" t="s">
        <v>27</v>
      </c>
      <c r="AE25" s="207" t="str">
        <f t="shared" si="1"/>
        <v/>
      </c>
      <c r="AF25" s="207" t="str">
        <f t="shared" si="2"/>
        <v/>
      </c>
      <c r="AG25" s="232" t="e">
        <f t="shared" si="6"/>
        <v>#VALUE!</v>
      </c>
      <c r="AH25" s="232">
        <f t="shared" si="7"/>
        <v>0</v>
      </c>
      <c r="AI25" s="222" t="str">
        <f t="shared" si="8"/>
        <v/>
      </c>
      <c r="AJ25" s="232" t="str">
        <f t="shared" si="9"/>
        <v/>
      </c>
      <c r="AK25" s="236" t="str">
        <f t="shared" si="17"/>
        <v/>
      </c>
      <c r="AM25" s="106" t="s">
        <v>42</v>
      </c>
      <c r="AN25" s="208" t="e">
        <f t="shared" si="3"/>
        <v>#VALUE!</v>
      </c>
      <c r="AO25" s="208" t="e">
        <f t="shared" si="4"/>
        <v>#VALUE!</v>
      </c>
      <c r="AP25" s="240" t="e">
        <f t="shared" si="10"/>
        <v>#VALUE!</v>
      </c>
      <c r="AQ25" s="240">
        <f t="shared" si="11"/>
        <v>0</v>
      </c>
      <c r="AR25" s="225" t="str">
        <f t="shared" si="12"/>
        <v/>
      </c>
      <c r="AS25" s="242" t="str">
        <f t="shared" si="13"/>
        <v/>
      </c>
      <c r="AT25" s="241" t="str">
        <f t="shared" si="14"/>
        <v/>
      </c>
    </row>
    <row r="26" spans="1:48" ht="45" customHeight="1" x14ac:dyDescent="0.15">
      <c r="B26" s="45">
        <f t="shared" si="15"/>
        <v>45517</v>
      </c>
      <c r="C26" s="46" t="str">
        <f t="shared" si="5"/>
        <v>火</v>
      </c>
      <c r="D26" s="283" t="str">
        <f>IF(OR(WEEKDAY(B26)=1,WEEKDAY(B26)=7),"休日",IF(ISNA(VLOOKUP(B26,'(事務用)2024年度休日一覧(土日除く)'!A:B,2,FALSE)),"","休日"))</f>
        <v/>
      </c>
      <c r="E26" s="130">
        <f>IF(D26="",Q9,"")</f>
        <v>0</v>
      </c>
      <c r="F26" s="69" t="s">
        <v>12</v>
      </c>
      <c r="G26" s="77" t="str">
        <f>IF(D26="",IF(S9="","",S9),"")</f>
        <v/>
      </c>
      <c r="H26" s="130">
        <f>IF(D26="",Q10,"")</f>
        <v>0</v>
      </c>
      <c r="I26" s="72" t="s">
        <v>12</v>
      </c>
      <c r="J26" s="77" t="str">
        <f>IF(D26="",IF(S10="","",S10),"")</f>
        <v/>
      </c>
      <c r="K26" s="210" t="str">
        <f>IF(D26="",IF(W9="","",W9),"")</f>
        <v/>
      </c>
      <c r="L26" s="150"/>
      <c r="M26" s="146"/>
      <c r="N26" s="47">
        <f t="shared" si="16"/>
        <v>45534</v>
      </c>
      <c r="O26" s="48" t="str">
        <f t="shared" si="0"/>
        <v>金</v>
      </c>
      <c r="P26" s="284" t="str">
        <f>IF(OR(WEEKDAY(N26)=1,WEEKDAY(N26)=7),"休日",IF(ISNA(VLOOKUP(N26,'(事務用)2024年度休日一覧(土日除く)'!A:B,2,FALSE)),"","休日"))</f>
        <v/>
      </c>
      <c r="Q26" s="135">
        <f>IF(P26="",Q9,"")</f>
        <v>0</v>
      </c>
      <c r="R26" s="69" t="s">
        <v>12</v>
      </c>
      <c r="S26" s="251" t="str">
        <f>IF(P26="",IF(S9="","",S9),"")</f>
        <v/>
      </c>
      <c r="T26" s="135">
        <f>IF(P26="",Q10,"")</f>
        <v>0</v>
      </c>
      <c r="U26" s="73" t="s">
        <v>12</v>
      </c>
      <c r="V26" s="80" t="str">
        <f>IF(P26="",IF(S10="","",S10),"")</f>
        <v/>
      </c>
      <c r="W26" s="46" t="str">
        <f>IF(P26="",IF(W9="","",W9),"")</f>
        <v/>
      </c>
      <c r="X26" s="150"/>
      <c r="Y26" s="119"/>
      <c r="Z26" s="52"/>
      <c r="AA26" s="12"/>
      <c r="AB26" s="12"/>
      <c r="AC26" s="22"/>
      <c r="AD26" s="109" t="s">
        <v>28</v>
      </c>
      <c r="AE26" s="207" t="e">
        <f t="shared" si="1"/>
        <v>#VALUE!</v>
      </c>
      <c r="AF26" s="207" t="e">
        <f t="shared" si="2"/>
        <v>#VALUE!</v>
      </c>
      <c r="AG26" s="232" t="e">
        <f t="shared" si="6"/>
        <v>#VALUE!</v>
      </c>
      <c r="AH26" s="232">
        <f t="shared" si="7"/>
        <v>0</v>
      </c>
      <c r="AI26" s="222" t="str">
        <f t="shared" si="8"/>
        <v/>
      </c>
      <c r="AJ26" s="232" t="str">
        <f t="shared" si="9"/>
        <v/>
      </c>
      <c r="AK26" s="236" t="str">
        <f t="shared" si="17"/>
        <v/>
      </c>
      <c r="AM26" s="106" t="s">
        <v>43</v>
      </c>
      <c r="AN26" s="208" t="e">
        <f t="shared" si="3"/>
        <v>#VALUE!</v>
      </c>
      <c r="AO26" s="208" t="e">
        <f t="shared" si="4"/>
        <v>#VALUE!</v>
      </c>
      <c r="AP26" s="240" t="e">
        <f t="shared" si="10"/>
        <v>#VALUE!</v>
      </c>
      <c r="AQ26" s="240">
        <f t="shared" si="11"/>
        <v>0</v>
      </c>
      <c r="AR26" s="225" t="str">
        <f t="shared" si="12"/>
        <v/>
      </c>
      <c r="AS26" s="242" t="str">
        <f t="shared" si="13"/>
        <v/>
      </c>
      <c r="AT26" s="241" t="str">
        <f t="shared" si="14"/>
        <v/>
      </c>
    </row>
    <row r="27" spans="1:48" ht="45" customHeight="1" thickBot="1" x14ac:dyDescent="0.2">
      <c r="B27" s="45">
        <f t="shared" si="15"/>
        <v>45518</v>
      </c>
      <c r="C27" s="46" t="str">
        <f t="shared" si="5"/>
        <v>水</v>
      </c>
      <c r="D27" s="283" t="str">
        <f>IF(OR(WEEKDAY(B27)=1,WEEKDAY(B27)=7),"休日",IF(ISNA(VLOOKUP(B27,'(事務用)2024年度休日一覧(土日除く)'!A:B,2,FALSE)),"","休日"))</f>
        <v/>
      </c>
      <c r="E27" s="130">
        <f>IF(D27="",Q9,"")</f>
        <v>0</v>
      </c>
      <c r="F27" s="69" t="s">
        <v>12</v>
      </c>
      <c r="G27" s="78" t="str">
        <f>IF(D27="",IF(S9="","",S9),"")</f>
        <v/>
      </c>
      <c r="H27" s="130">
        <f>IF(D27="",Q10,"")</f>
        <v>0</v>
      </c>
      <c r="I27" s="69" t="s">
        <v>12</v>
      </c>
      <c r="J27" s="78" t="str">
        <f>IF(D27="",IF(S10="","",S10),"")</f>
        <v/>
      </c>
      <c r="K27" s="212" t="str">
        <f>IF(D27="",IF(W9="","",W9),"")</f>
        <v/>
      </c>
      <c r="L27" s="150"/>
      <c r="M27" s="118"/>
      <c r="N27" s="47">
        <f t="shared" si="16"/>
        <v>45535</v>
      </c>
      <c r="O27" s="48" t="str">
        <f t="shared" si="0"/>
        <v>土</v>
      </c>
      <c r="P27" s="284" t="str">
        <f>IF(OR(WEEKDAY(N27)=1,WEEKDAY(N27)=7),"休日",IF(ISNA(VLOOKUP(N27,'(事務用)2024年度休日一覧(土日除く)'!A:B,2,FALSE)),"","休日"))</f>
        <v>休日</v>
      </c>
      <c r="Q27" s="135" t="str">
        <f>IF(P27="",Q9,"")</f>
        <v/>
      </c>
      <c r="R27" s="69" t="s">
        <v>12</v>
      </c>
      <c r="S27" s="251" t="str">
        <f>IF(P27="",IF(S9="","",S9),"")</f>
        <v/>
      </c>
      <c r="T27" s="135" t="str">
        <f>IF(P27="",Q10,"")</f>
        <v/>
      </c>
      <c r="U27" s="71" t="s">
        <v>12</v>
      </c>
      <c r="V27" s="87" t="str">
        <f>IF(P27="",IF(S10="","",S10),"")</f>
        <v/>
      </c>
      <c r="W27" s="46" t="str">
        <f>IF(P27="",IF(W9="","",W9),"")</f>
        <v/>
      </c>
      <c r="X27" s="150"/>
      <c r="Y27" s="119"/>
      <c r="Z27" s="52"/>
      <c r="AA27" s="23"/>
      <c r="AB27" s="286"/>
      <c r="AC27" s="18"/>
      <c r="AD27" s="109" t="s">
        <v>29</v>
      </c>
      <c r="AE27" s="205" t="e">
        <f t="shared" si="1"/>
        <v>#VALUE!</v>
      </c>
      <c r="AF27" s="205" t="e">
        <f t="shared" si="2"/>
        <v>#VALUE!</v>
      </c>
      <c r="AG27" s="230" t="e">
        <f t="shared" si="6"/>
        <v>#VALUE!</v>
      </c>
      <c r="AH27" s="230">
        <f t="shared" si="7"/>
        <v>0</v>
      </c>
      <c r="AI27" s="221" t="str">
        <f t="shared" si="8"/>
        <v/>
      </c>
      <c r="AJ27" s="230" t="str">
        <f t="shared" si="9"/>
        <v/>
      </c>
      <c r="AK27" s="236" t="str">
        <f t="shared" si="17"/>
        <v/>
      </c>
      <c r="AM27" s="106" t="s">
        <v>85</v>
      </c>
      <c r="AN27" s="209" t="str">
        <f t="shared" si="3"/>
        <v/>
      </c>
      <c r="AO27" s="208" t="str">
        <f t="shared" si="4"/>
        <v/>
      </c>
      <c r="AP27" s="240" t="e">
        <f t="shared" si="10"/>
        <v>#VALUE!</v>
      </c>
      <c r="AQ27" s="240">
        <f t="shared" si="11"/>
        <v>0</v>
      </c>
      <c r="AR27" s="225" t="str">
        <f t="shared" si="12"/>
        <v/>
      </c>
      <c r="AS27" s="242" t="str">
        <f t="shared" si="13"/>
        <v/>
      </c>
      <c r="AT27" s="243" t="str">
        <f t="shared" si="14"/>
        <v/>
      </c>
    </row>
    <row r="28" spans="1:48" ht="45" customHeight="1" x14ac:dyDescent="0.15">
      <c r="B28" s="45">
        <f t="shared" si="15"/>
        <v>45519</v>
      </c>
      <c r="C28" s="46" t="str">
        <f t="shared" si="5"/>
        <v>木</v>
      </c>
      <c r="D28" s="283" t="str">
        <f>IF(OR(WEEKDAY(B28)=1,WEEKDAY(B28)=7),"休日",IF(ISNA(VLOOKUP(B28,'(事務用)2024年度休日一覧(土日除く)'!A:B,2,FALSE)),"","休日"))</f>
        <v/>
      </c>
      <c r="E28" s="130">
        <f>IF(D28="",Q9,"")</f>
        <v>0</v>
      </c>
      <c r="F28" s="69" t="s">
        <v>12</v>
      </c>
      <c r="G28" s="78" t="str">
        <f>IF(D28="",IF(S9="","",S9),"")</f>
        <v/>
      </c>
      <c r="H28" s="130">
        <f>IF(D28="",Q10,"")</f>
        <v>0</v>
      </c>
      <c r="I28" s="72" t="s">
        <v>12</v>
      </c>
      <c r="J28" s="80" t="str">
        <f>IF(D28="",IF(S10="","",S10),"")</f>
        <v/>
      </c>
      <c r="K28" s="213" t="str">
        <f>IF(D28="",IF(W9="","",W9),"")</f>
        <v/>
      </c>
      <c r="L28" s="151"/>
      <c r="M28" s="74"/>
      <c r="N28" s="361"/>
      <c r="O28" s="362" t="s">
        <v>74</v>
      </c>
      <c r="P28" s="362"/>
      <c r="Q28" s="362"/>
      <c r="R28" s="362"/>
      <c r="S28" s="362"/>
      <c r="T28" s="362"/>
      <c r="U28" s="362"/>
      <c r="V28" s="362"/>
      <c r="W28" s="362"/>
      <c r="X28" s="362"/>
      <c r="Y28" s="362"/>
      <c r="Z28" s="52"/>
      <c r="AA28" s="23"/>
      <c r="AB28" s="286"/>
      <c r="AC28" s="18"/>
      <c r="AD28" s="109" t="s">
        <v>30</v>
      </c>
      <c r="AE28" s="205" t="e">
        <f t="shared" si="1"/>
        <v>#VALUE!</v>
      </c>
      <c r="AF28" s="205" t="e">
        <f t="shared" si="2"/>
        <v>#VALUE!</v>
      </c>
      <c r="AG28" s="230" t="e">
        <f t="shared" si="6"/>
        <v>#VALUE!</v>
      </c>
      <c r="AH28" s="230">
        <f t="shared" si="7"/>
        <v>0</v>
      </c>
      <c r="AI28" s="221" t="str">
        <f t="shared" si="8"/>
        <v/>
      </c>
      <c r="AJ28" s="230" t="str">
        <f t="shared" si="9"/>
        <v/>
      </c>
      <c r="AK28" s="236" t="str">
        <f t="shared" si="17"/>
        <v/>
      </c>
      <c r="AM28" s="363"/>
      <c r="AN28" s="364"/>
      <c r="AO28" s="159"/>
      <c r="AP28" s="160"/>
      <c r="AQ28" s="160"/>
      <c r="AR28" s="156"/>
    </row>
    <row r="29" spans="1:48" ht="45" customHeight="1" x14ac:dyDescent="0.15">
      <c r="B29" s="47">
        <f t="shared" si="15"/>
        <v>45520</v>
      </c>
      <c r="C29" s="48" t="str">
        <f t="shared" si="5"/>
        <v>金</v>
      </c>
      <c r="D29" s="284" t="str">
        <f>IF(OR(WEEKDAY(B29)=1,WEEKDAY(B29)=7),"休日",IF(ISNA(VLOOKUP(B29,'(事務用)2024年度休日一覧(土日除く)'!A:B,2,FALSE)),"","休日"))</f>
        <v/>
      </c>
      <c r="E29" s="130">
        <f>IF(D29="",Q9,"")</f>
        <v>0</v>
      </c>
      <c r="F29" s="70" t="s">
        <v>12</v>
      </c>
      <c r="G29" s="78" t="str">
        <f>IF(D29="",IF(S9="","",S9),"")</f>
        <v/>
      </c>
      <c r="H29" s="130">
        <f>IF(D29="",Q10,"")</f>
        <v>0</v>
      </c>
      <c r="I29" s="73" t="s">
        <v>12</v>
      </c>
      <c r="J29" s="77" t="str">
        <f>IF(D29="",IF(S10="","",S10),"")</f>
        <v/>
      </c>
      <c r="K29" s="210" t="str">
        <f>IF(D29="",IF(W9="","",W9),"")</f>
        <v/>
      </c>
      <c r="L29" s="150"/>
      <c r="M29" s="118"/>
      <c r="N29" s="301"/>
      <c r="O29" s="302"/>
      <c r="P29" s="302"/>
      <c r="Q29" s="302"/>
      <c r="R29" s="302"/>
      <c r="S29" s="302"/>
      <c r="T29" s="302"/>
      <c r="U29" s="302"/>
      <c r="V29" s="302"/>
      <c r="W29" s="302"/>
      <c r="X29" s="302"/>
      <c r="Y29" s="302"/>
      <c r="Z29" s="287"/>
      <c r="AA29" s="19"/>
      <c r="AB29" s="23"/>
      <c r="AC29" s="286"/>
      <c r="AD29" s="109" t="s">
        <v>58</v>
      </c>
      <c r="AE29" s="205" t="e">
        <f t="shared" si="1"/>
        <v>#VALUE!</v>
      </c>
      <c r="AF29" s="205" t="e">
        <f t="shared" si="2"/>
        <v>#VALUE!</v>
      </c>
      <c r="AG29" s="233" t="e">
        <f t="shared" si="6"/>
        <v>#VALUE!</v>
      </c>
      <c r="AH29" s="233">
        <f t="shared" si="7"/>
        <v>0</v>
      </c>
      <c r="AI29" s="221" t="str">
        <f t="shared" si="8"/>
        <v/>
      </c>
      <c r="AJ29" s="230" t="str">
        <f t="shared" si="9"/>
        <v/>
      </c>
      <c r="AK29" s="236" t="str">
        <f t="shared" si="17"/>
        <v/>
      </c>
      <c r="AL29" s="176"/>
    </row>
    <row r="30" spans="1:48" ht="45" customHeight="1" thickBot="1" x14ac:dyDescent="0.2">
      <c r="A30" s="179"/>
      <c r="B30" s="178">
        <f t="shared" si="15"/>
        <v>45521</v>
      </c>
      <c r="C30" s="49" t="str">
        <f t="shared" si="5"/>
        <v>土</v>
      </c>
      <c r="D30" s="288" t="str">
        <f>IF(OR(WEEKDAY(B30)=1,WEEKDAY(B30)=7),"休日",IF(ISNA(VLOOKUP(B30,'(事務用)2024年度休日一覧(土日除く)'!A:B,2,FALSE)),"","休日"))</f>
        <v>休日</v>
      </c>
      <c r="E30" s="132" t="str">
        <f>IF(D30="",Q9,"")</f>
        <v/>
      </c>
      <c r="F30" s="71" t="s">
        <v>12</v>
      </c>
      <c r="G30" s="83" t="str">
        <f>IF(D30="",IF(S9="","",S9),"")</f>
        <v/>
      </c>
      <c r="H30" s="138" t="str">
        <f>IF(D30="",Q10,"")</f>
        <v/>
      </c>
      <c r="I30" s="71" t="s">
        <v>12</v>
      </c>
      <c r="J30" s="82" t="str">
        <f>IF(D30="",IF(S10="","",S10),"")</f>
        <v/>
      </c>
      <c r="K30" s="49" t="str">
        <f>IF(D30="",IF(W9="","",W9),"")</f>
        <v/>
      </c>
      <c r="L30" s="152"/>
      <c r="M30" s="74"/>
      <c r="N30" s="43"/>
      <c r="O30" s="294" t="s">
        <v>77</v>
      </c>
      <c r="P30" s="337"/>
      <c r="Q30" s="337"/>
      <c r="R30" s="295"/>
      <c r="S30" s="42">
        <f>COUNT(B14:B30,N14:N27)</f>
        <v>31</v>
      </c>
      <c r="T30" s="326" t="s">
        <v>78</v>
      </c>
      <c r="U30" s="328"/>
      <c r="V30" s="328"/>
      <c r="W30" s="328"/>
      <c r="X30" s="365">
        <f>SUM(AK14:AK30,AT14:AT27)</f>
        <v>0</v>
      </c>
      <c r="Y30" s="366"/>
      <c r="Z30" s="54"/>
      <c r="AA30" s="3"/>
      <c r="AB30" s="289"/>
      <c r="AC30" s="20"/>
      <c r="AD30" s="109" t="s">
        <v>59</v>
      </c>
      <c r="AE30" s="208" t="str">
        <f t="shared" si="1"/>
        <v/>
      </c>
      <c r="AF30" s="208" t="str">
        <f t="shared" si="2"/>
        <v/>
      </c>
      <c r="AG30" s="234" t="e">
        <f t="shared" si="6"/>
        <v>#VALUE!</v>
      </c>
      <c r="AH30" s="234">
        <f t="shared" si="7"/>
        <v>0</v>
      </c>
      <c r="AI30" s="222" t="str">
        <f t="shared" si="8"/>
        <v/>
      </c>
      <c r="AJ30" s="232" t="str">
        <f t="shared" si="9"/>
        <v/>
      </c>
      <c r="AK30" s="237" t="str">
        <f t="shared" si="17"/>
        <v/>
      </c>
      <c r="AL30" s="177"/>
      <c r="AM30" s="367"/>
      <c r="AN30" s="367"/>
    </row>
    <row r="31" spans="1:48" ht="45" customHeight="1" x14ac:dyDescent="0.15">
      <c r="B31" s="7"/>
      <c r="C31" s="7"/>
      <c r="D31" s="7"/>
      <c r="E31" s="90"/>
      <c r="F31" s="90"/>
      <c r="G31" s="90"/>
      <c r="H31" s="90"/>
      <c r="I31" s="7"/>
      <c r="J31" s="90"/>
      <c r="K31" s="90"/>
      <c r="L31" s="90"/>
      <c r="M31" s="90"/>
      <c r="N31" s="7"/>
      <c r="O31" s="7"/>
      <c r="P31" s="44"/>
      <c r="Q31" s="44"/>
      <c r="R31" s="44"/>
      <c r="S31" s="7"/>
      <c r="T31" s="326" t="s">
        <v>79</v>
      </c>
      <c r="U31" s="328"/>
      <c r="V31" s="328"/>
      <c r="W31" s="328"/>
      <c r="X31" s="368" t="str">
        <f>IF(X30-(S30/7)*38.75&lt;0,"0.00",X30-(S30/7)*38.75)</f>
        <v>0.00</v>
      </c>
      <c r="Y31" s="369"/>
      <c r="Z31" s="55"/>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4"/>
      <c r="Q32" s="44"/>
      <c r="R32" s="44"/>
      <c r="S32" s="7"/>
      <c r="T32" s="128"/>
      <c r="U32" s="128"/>
      <c r="V32" s="128"/>
      <c r="W32" s="128"/>
      <c r="X32" s="128"/>
      <c r="Y32" s="7"/>
      <c r="Z32" s="55"/>
      <c r="AA32" s="7"/>
      <c r="AB32" s="7"/>
      <c r="AC32" s="7"/>
      <c r="AD32" s="7"/>
      <c r="AE32" s="7"/>
      <c r="AF32" s="7"/>
      <c r="AG32" s="7"/>
      <c r="AH32" s="7"/>
      <c r="AI32" s="7"/>
      <c r="AJ32" s="7"/>
      <c r="AK32" s="7"/>
      <c r="AL32" s="7"/>
      <c r="AM32" s="3"/>
    </row>
    <row r="33" spans="2:39" s="30" customFormat="1" ht="33.75" customHeight="1" x14ac:dyDescent="0.15">
      <c r="B33" s="162"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74.25" customHeight="1" x14ac:dyDescent="0.15">
      <c r="B34" s="338" t="s">
        <v>55</v>
      </c>
      <c r="C34" s="338"/>
      <c r="D34" s="338"/>
      <c r="E34" s="338"/>
      <c r="F34" s="338"/>
      <c r="G34" s="338"/>
      <c r="H34" s="338"/>
      <c r="I34" s="338"/>
      <c r="J34" s="338"/>
      <c r="K34" s="338"/>
      <c r="L34" s="338"/>
      <c r="M34" s="338"/>
      <c r="N34" s="338"/>
      <c r="O34" s="338"/>
      <c r="P34" s="338"/>
      <c r="Q34" s="338"/>
      <c r="R34" s="338"/>
      <c r="S34" s="338"/>
      <c r="T34" s="338"/>
      <c r="U34" s="338"/>
      <c r="V34" s="338"/>
      <c r="W34" s="338"/>
      <c r="X34" s="338"/>
      <c r="Y34" s="338"/>
      <c r="Z34" s="3"/>
      <c r="AA34" s="26"/>
      <c r="AB34" s="3"/>
      <c r="AC34" s="7"/>
      <c r="AD34" s="7"/>
      <c r="AE34" s="7"/>
      <c r="AF34" s="7"/>
      <c r="AG34" s="7"/>
      <c r="AH34" s="7"/>
      <c r="AI34" s="7"/>
      <c r="AJ34" s="7"/>
      <c r="AK34" s="7"/>
      <c r="AL34" s="7"/>
      <c r="AM34" s="3"/>
    </row>
    <row r="35" spans="2:39" ht="12" customHeight="1" thickBot="1" x14ac:dyDescent="0.2">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x14ac:dyDescent="0.2">
      <c r="B36" s="303" t="s">
        <v>44</v>
      </c>
      <c r="C36" s="304"/>
      <c r="D36" s="304"/>
      <c r="E36" s="304"/>
      <c r="F36" s="304"/>
      <c r="G36" s="304"/>
      <c r="H36" s="304"/>
      <c r="I36" s="304"/>
      <c r="J36" s="304"/>
      <c r="K36" s="304"/>
      <c r="L36" s="304"/>
      <c r="M36" s="305"/>
      <c r="N36" s="303" t="s">
        <v>52</v>
      </c>
      <c r="O36" s="304"/>
      <c r="P36" s="304"/>
      <c r="Q36" s="304"/>
      <c r="R36" s="304"/>
      <c r="S36" s="304"/>
      <c r="T36" s="304"/>
      <c r="U36" s="304"/>
      <c r="V36" s="304"/>
      <c r="W36" s="304"/>
      <c r="X36" s="304"/>
      <c r="Y36" s="305"/>
      <c r="Z36" s="7"/>
      <c r="AA36" s="26"/>
      <c r="AB36" s="3"/>
      <c r="AC36" s="7"/>
      <c r="AD36" s="7"/>
      <c r="AE36" s="7"/>
      <c r="AF36" s="7"/>
      <c r="AG36" s="7"/>
      <c r="AH36" s="7"/>
      <c r="AI36" s="7"/>
      <c r="AJ36" s="7"/>
      <c r="AK36" s="7"/>
      <c r="AL36" s="7"/>
      <c r="AM36" s="3"/>
    </row>
    <row r="37" spans="2:39" ht="20.25" customHeight="1" x14ac:dyDescent="0.15">
      <c r="B37" s="113" t="s">
        <v>9</v>
      </c>
      <c r="C37" s="306" t="s">
        <v>10</v>
      </c>
      <c r="D37" s="307"/>
      <c r="E37" s="306" t="s">
        <v>2</v>
      </c>
      <c r="F37" s="308"/>
      <c r="G37" s="308"/>
      <c r="H37" s="306" t="s">
        <v>3</v>
      </c>
      <c r="I37" s="308"/>
      <c r="J37" s="307"/>
      <c r="K37" s="306" t="s">
        <v>8</v>
      </c>
      <c r="L37" s="308"/>
      <c r="M37" s="336"/>
      <c r="N37" s="113" t="s">
        <v>9</v>
      </c>
      <c r="O37" s="308" t="s">
        <v>10</v>
      </c>
      <c r="P37" s="307"/>
      <c r="Q37" s="306" t="s">
        <v>2</v>
      </c>
      <c r="R37" s="308"/>
      <c r="S37" s="307"/>
      <c r="T37" s="306" t="s">
        <v>3</v>
      </c>
      <c r="U37" s="308"/>
      <c r="V37" s="307"/>
      <c r="W37" s="306" t="s">
        <v>8</v>
      </c>
      <c r="X37" s="308"/>
      <c r="Y37" s="336"/>
    </row>
    <row r="38" spans="2:39" ht="39.950000000000003" customHeight="1" x14ac:dyDescent="0.15">
      <c r="B38" s="120"/>
      <c r="C38" s="294"/>
      <c r="D38" s="295"/>
      <c r="E38" s="140"/>
      <c r="F38" s="114" t="s">
        <v>13</v>
      </c>
      <c r="G38" s="116"/>
      <c r="H38" s="140"/>
      <c r="I38" s="114" t="s">
        <v>13</v>
      </c>
      <c r="J38" s="117"/>
      <c r="K38" s="296"/>
      <c r="L38" s="297"/>
      <c r="M38" s="298"/>
      <c r="N38" s="120"/>
      <c r="O38" s="294"/>
      <c r="P38" s="295"/>
      <c r="Q38" s="140"/>
      <c r="R38" s="114" t="s">
        <v>13</v>
      </c>
      <c r="S38" s="116"/>
      <c r="T38" s="140"/>
      <c r="U38" s="114" t="s">
        <v>13</v>
      </c>
      <c r="V38" s="117"/>
      <c r="W38" s="296"/>
      <c r="X38" s="297"/>
      <c r="Y38" s="298"/>
    </row>
    <row r="39" spans="2:39" ht="39.950000000000003" customHeight="1" x14ac:dyDescent="0.15">
      <c r="B39" s="120"/>
      <c r="C39" s="294"/>
      <c r="D39" s="295"/>
      <c r="E39" s="140"/>
      <c r="F39" s="114" t="s">
        <v>13</v>
      </c>
      <c r="G39" s="116"/>
      <c r="H39" s="140"/>
      <c r="I39" s="114" t="s">
        <v>13</v>
      </c>
      <c r="J39" s="117"/>
      <c r="K39" s="296"/>
      <c r="L39" s="297"/>
      <c r="M39" s="298"/>
      <c r="N39" s="120"/>
      <c r="O39" s="294"/>
      <c r="P39" s="295"/>
      <c r="Q39" s="140"/>
      <c r="R39" s="114" t="s">
        <v>13</v>
      </c>
      <c r="S39" s="116"/>
      <c r="T39" s="140"/>
      <c r="U39" s="114" t="s">
        <v>13</v>
      </c>
      <c r="V39" s="117"/>
      <c r="W39" s="296"/>
      <c r="X39" s="297"/>
      <c r="Y39" s="298"/>
    </row>
    <row r="40" spans="2:39" ht="39.950000000000003" customHeight="1" x14ac:dyDescent="0.15">
      <c r="B40" s="120"/>
      <c r="C40" s="294"/>
      <c r="D40" s="295"/>
      <c r="E40" s="140"/>
      <c r="F40" s="114" t="s">
        <v>13</v>
      </c>
      <c r="G40" s="116"/>
      <c r="H40" s="140"/>
      <c r="I40" s="114" t="s">
        <v>13</v>
      </c>
      <c r="J40" s="117"/>
      <c r="K40" s="296"/>
      <c r="L40" s="297"/>
      <c r="M40" s="298"/>
      <c r="N40" s="120"/>
      <c r="O40" s="294"/>
      <c r="P40" s="295"/>
      <c r="Q40" s="140"/>
      <c r="R40" s="114" t="s">
        <v>13</v>
      </c>
      <c r="S40" s="116"/>
      <c r="T40" s="140"/>
      <c r="U40" s="114" t="s">
        <v>13</v>
      </c>
      <c r="V40" s="117"/>
      <c r="W40" s="296"/>
      <c r="X40" s="297"/>
      <c r="Y40" s="298"/>
    </row>
    <row r="41" spans="2:39" ht="39.950000000000003" customHeight="1" x14ac:dyDescent="0.15">
      <c r="B41" s="120"/>
      <c r="C41" s="294"/>
      <c r="D41" s="295"/>
      <c r="E41" s="140"/>
      <c r="F41" s="114" t="s">
        <v>13</v>
      </c>
      <c r="G41" s="116"/>
      <c r="H41" s="140"/>
      <c r="I41" s="114" t="s">
        <v>13</v>
      </c>
      <c r="J41" s="117"/>
      <c r="K41" s="296"/>
      <c r="L41" s="297"/>
      <c r="M41" s="298"/>
      <c r="N41" s="120"/>
      <c r="O41" s="294"/>
      <c r="P41" s="295"/>
      <c r="Q41" s="140"/>
      <c r="R41" s="114" t="s">
        <v>13</v>
      </c>
      <c r="S41" s="116"/>
      <c r="T41" s="140"/>
      <c r="U41" s="114" t="s">
        <v>13</v>
      </c>
      <c r="V41" s="117"/>
      <c r="W41" s="296"/>
      <c r="X41" s="297"/>
      <c r="Y41" s="298"/>
    </row>
    <row r="42" spans="2:39" ht="39.950000000000003" customHeight="1" thickBot="1" x14ac:dyDescent="0.2">
      <c r="B42" s="123"/>
      <c r="C42" s="299"/>
      <c r="D42" s="300"/>
      <c r="E42" s="141"/>
      <c r="F42" s="124" t="s">
        <v>13</v>
      </c>
      <c r="G42" s="125"/>
      <c r="H42" s="141"/>
      <c r="I42" s="124" t="s">
        <v>13</v>
      </c>
      <c r="J42" s="126"/>
      <c r="K42" s="291"/>
      <c r="L42" s="292"/>
      <c r="M42" s="293"/>
      <c r="N42" s="123"/>
      <c r="O42" s="299"/>
      <c r="P42" s="300"/>
      <c r="Q42" s="157"/>
      <c r="R42" s="124" t="s">
        <v>13</v>
      </c>
      <c r="S42" s="125"/>
      <c r="T42" s="157"/>
      <c r="U42" s="124" t="s">
        <v>13</v>
      </c>
      <c r="V42" s="126"/>
      <c r="W42" s="291"/>
      <c r="X42" s="292"/>
      <c r="Y42" s="293"/>
    </row>
    <row r="43" spans="2:39" ht="24" customHeight="1" x14ac:dyDescent="0.15">
      <c r="B43" s="56"/>
      <c r="C43" s="12"/>
      <c r="D43" s="12"/>
      <c r="E43" s="12"/>
      <c r="F43" s="12"/>
      <c r="G43" s="12"/>
      <c r="H43" s="12"/>
      <c r="I43" s="12"/>
      <c r="J43" s="12"/>
      <c r="K43" s="12"/>
      <c r="L43" s="12"/>
      <c r="M43" s="12"/>
      <c r="N43" s="12"/>
      <c r="O43" s="12"/>
      <c r="P43" s="12"/>
      <c r="Q43" s="158"/>
      <c r="R43" s="12"/>
      <c r="S43" s="12"/>
      <c r="T43" s="158"/>
      <c r="U43" s="12"/>
      <c r="V43" s="12"/>
      <c r="W43" s="12"/>
      <c r="X43" s="12"/>
      <c r="Y43" s="12"/>
      <c r="Z43" s="7"/>
      <c r="AA43" s="7"/>
      <c r="AB43" s="3"/>
      <c r="AC43" s="3"/>
      <c r="AD43" s="3"/>
      <c r="AE43" s="3"/>
      <c r="AF43" s="3"/>
      <c r="AG43" s="3"/>
      <c r="AH43" s="3"/>
      <c r="AI43" s="3"/>
      <c r="AJ43" s="3"/>
      <c r="AK43" s="3"/>
      <c r="AL43" s="3"/>
      <c r="AM43" s="3"/>
    </row>
    <row r="44" spans="2:39" ht="38.25" customHeight="1" x14ac:dyDescent="0.15">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7"/>
      <c r="AA45" s="7"/>
      <c r="AB45" s="3"/>
      <c r="AC45" s="3"/>
      <c r="AD45" s="3"/>
      <c r="AE45" s="3"/>
      <c r="AF45" s="3"/>
      <c r="AG45" s="3"/>
      <c r="AH45" s="3"/>
      <c r="AI45" s="3"/>
      <c r="AJ45" s="3"/>
      <c r="AK45" s="3"/>
      <c r="AL45" s="3"/>
      <c r="AM45" s="3"/>
    </row>
    <row r="46" spans="2:39" ht="18.75" customHeight="1" x14ac:dyDescent="0.15">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D14:E30 G14:H30 J14:M30">
    <cfRule type="expression" dxfId="263" priority="1" stopIfTrue="1">
      <formula>$D14="休日"</formula>
    </cfRule>
  </conditionalFormatting>
  <conditionalFormatting sqref="K14:K30">
    <cfRule type="expression" dxfId="262" priority="4" stopIfTrue="1">
      <formula>D14="休日"</formula>
    </cfRule>
  </conditionalFormatting>
  <conditionalFormatting sqref="L14:L30">
    <cfRule type="expression" dxfId="261" priority="28" stopIfTrue="1">
      <formula>D14="休日"</formula>
    </cfRule>
  </conditionalFormatting>
  <conditionalFormatting sqref="M14:M30">
    <cfRule type="expression" dxfId="260" priority="7" stopIfTrue="1">
      <formula>D14="休日"</formula>
    </cfRule>
  </conditionalFormatting>
  <conditionalFormatting sqref="N14:N27 B14:B30">
    <cfRule type="expression" dxfId="259" priority="33" stopIfTrue="1">
      <formula>D14="休日"</formula>
    </cfRule>
  </conditionalFormatting>
  <conditionalFormatting sqref="O14:O27 C14:C30">
    <cfRule type="expression" dxfId="258" priority="32" stopIfTrue="1">
      <formula>D14="休日"</formula>
    </cfRule>
  </conditionalFormatting>
  <conditionalFormatting sqref="P14:P27 D14:D30">
    <cfRule type="expression" dxfId="257" priority="31" stopIfTrue="1">
      <formula>D14="休日"</formula>
    </cfRule>
  </conditionalFormatting>
  <conditionalFormatting sqref="P14:Q27 S14:T27 V14:Y27">
    <cfRule type="expression" dxfId="256" priority="2" stopIfTrue="1">
      <formula>$P14="休日"</formula>
    </cfRule>
  </conditionalFormatting>
  <conditionalFormatting sqref="Q14:Q27 E14:E30">
    <cfRule type="expression" dxfId="255" priority="15" stopIfTrue="1">
      <formula>D14="休日"</formula>
    </cfRule>
    <cfRule type="expression" dxfId="254" priority="22" stopIfTrue="1">
      <formula>E14&lt;=4</formula>
    </cfRule>
    <cfRule type="expression" dxfId="253" priority="25" stopIfTrue="1">
      <formula>E14&gt;=22</formula>
    </cfRule>
  </conditionalFormatting>
  <conditionalFormatting sqref="R14:R27 F14:F30">
    <cfRule type="expression" dxfId="252" priority="9" stopIfTrue="1">
      <formula>D14="休日"</formula>
    </cfRule>
    <cfRule type="expression" dxfId="251" priority="14" stopIfTrue="1">
      <formula>E14=0</formula>
    </cfRule>
    <cfRule type="expression" dxfId="250" priority="21" stopIfTrue="1">
      <formula>E14&lt;=4</formula>
    </cfRule>
    <cfRule type="expression" dxfId="249" priority="30" stopIfTrue="1">
      <formula>E14&gt;=22</formula>
    </cfRule>
  </conditionalFormatting>
  <conditionalFormatting sqref="S14:S27 G14:G30">
    <cfRule type="expression" dxfId="248" priority="3" stopIfTrue="1">
      <formula>D14="休日"</formula>
    </cfRule>
    <cfRule type="expression" dxfId="247" priority="13" stopIfTrue="1">
      <formula>E14=0</formula>
    </cfRule>
    <cfRule type="expression" dxfId="246" priority="20" stopIfTrue="1">
      <formula>E14&lt;=4</formula>
    </cfRule>
    <cfRule type="expression" dxfId="245" priority="24" stopIfTrue="1">
      <formula>E14&gt;=22</formula>
    </cfRule>
  </conditionalFormatting>
  <conditionalFormatting sqref="T14:T27 H14:H30">
    <cfRule type="expression" dxfId="244" priority="19" stopIfTrue="1">
      <formula>H14&lt;=4</formula>
    </cfRule>
    <cfRule type="expression" dxfId="243" priority="26" stopIfTrue="1">
      <formula>H14&gt;=22</formula>
    </cfRule>
    <cfRule type="expression" dxfId="242" priority="16" stopIfTrue="1">
      <formula>D14="休日"</formula>
    </cfRule>
  </conditionalFormatting>
  <conditionalFormatting sqref="U14:U27 I14:I30">
    <cfRule type="expression" dxfId="241" priority="8" stopIfTrue="1">
      <formula>D14="休日"</formula>
    </cfRule>
    <cfRule type="expression" dxfId="240" priority="12" stopIfTrue="1">
      <formula>H14=0</formula>
    </cfRule>
    <cfRule type="expression" dxfId="239" priority="18" stopIfTrue="1">
      <formula>H14&lt;=4</formula>
    </cfRule>
    <cfRule type="expression" dxfId="238" priority="29" stopIfTrue="1">
      <formula>H14&gt;=22</formula>
    </cfRule>
  </conditionalFormatting>
  <conditionalFormatting sqref="V14:V27 J14:J30">
    <cfRule type="expression" dxfId="237" priority="10" stopIfTrue="1">
      <formula>D14="休日"</formula>
    </cfRule>
    <cfRule type="expression" dxfId="236" priority="11" stopIfTrue="1">
      <formula>H14=0</formula>
    </cfRule>
    <cfRule type="expression" dxfId="235" priority="23" stopIfTrue="1">
      <formula>H14&gt;=22</formula>
    </cfRule>
    <cfRule type="expression" dxfId="234" priority="17" stopIfTrue="1">
      <formula>H14&lt;=4</formula>
    </cfRule>
  </conditionalFormatting>
  <conditionalFormatting sqref="W14:W27">
    <cfRule type="expression" dxfId="233" priority="6" stopIfTrue="1">
      <formula>P14="休日"</formula>
    </cfRule>
  </conditionalFormatting>
  <conditionalFormatting sqref="X14:X27">
    <cfRule type="expression" dxfId="232" priority="5" stopIfTrue="1">
      <formula>P14="休日"</formula>
    </cfRule>
  </conditionalFormatting>
  <conditionalFormatting sqref="Y14:Y27">
    <cfRule type="expression" dxfId="231" priority="27" stopIfTrue="1">
      <formula>P14="休日"</formula>
    </cfRule>
  </conditionalFormatting>
  <dataValidations count="16">
    <dataValidation type="list" allowBlank="1" showInputMessage="1" sqref="W9:X9" xr:uid="{00000000-0002-0000-0500-000000000000}">
      <formula1>"0.5,1,1.5,2,2.5,3,3.5,4,4.5,5,5.5,6,6.5,7,7.5,8"</formula1>
    </dataValidation>
    <dataValidation type="list" allowBlank="1" sqref="Q17 Q10" xr:uid="{00000000-0002-0000-0500-000001000000}">
      <formula1>"5,6,7,8,9,10,11,12,13,14,15,16,17,18,19,20,21"</formula1>
    </dataValidation>
    <dataValidation type="list" allowBlank="1" showInputMessage="1" showErrorMessage="1" sqref="E38:E42" xr:uid="{00000000-0002-0000-0500-000002000000}">
      <formula1>"22,23,24,1,2,3,4"</formula1>
    </dataValidation>
    <dataValidation type="list" allowBlank="1" showInputMessage="1" showErrorMessage="1" sqref="Q38:Q42 T38:T42" xr:uid="{00000000-0002-0000-0500-000003000000}">
      <formula1>"1,2,3,4,5,6,7,8,9,10,11,12,13,14,15,16,17,18,19,20,21,22,23,24"</formula1>
    </dataValidation>
    <dataValidation type="list" allowBlank="1" showInputMessage="1" showErrorMessage="1" sqref="L14:L30 X14:X27" xr:uid="{00000000-0002-0000-0500-000004000000}">
      <formula1>"○"</formula1>
    </dataValidation>
    <dataValidation type="list" allowBlank="1" showInputMessage="1" showErrorMessage="1" sqref="C38:D42 O38:P42" xr:uid="{00000000-0002-0000-0500-000005000000}">
      <formula1>"日,月,火,水,木,金,土"</formula1>
    </dataValidation>
    <dataValidation type="list" allowBlank="1" showInputMessage="1" showErrorMessage="1" sqref="B38:B42 N38:N42" xr:uid="{00000000-0002-0000-0500-000006000000}">
      <formula1>"1,2,3,4,5,6,7,8,9,10,11,12,13,14,15,16,17,18,19,20,21,22,23,24,25,26,27,28,29,30,31"</formula1>
    </dataValidation>
    <dataValidation type="list" allowBlank="1" showInputMessage="1" showErrorMessage="1" sqref="J38:J42 S9:S10 S38:S42 G38:G42 V38:V42" xr:uid="{00000000-0002-0000-0500-000007000000}">
      <formula1>"00,01,02,03,04,05,06,07,08,09,10,11,12,13,14,15,16,17,18,19,20,21,22,23,24,25,26,27,28,29,30,31,32,33,34,35,36,37,38,39,40,41,42,43,44,45,46,47,48,49,50,51,52,53,54,55,56,57,58,59"</formula1>
    </dataValidation>
    <dataValidation type="list" allowBlank="1" showInputMessage="1" sqref="Q9 E14:E30 Q14:Q16 Q18:Q27" xr:uid="{00000000-0002-0000-0500-000008000000}">
      <formula1>"5,6,7,8,9,10,11,12,13,14,15,16,17,18,19,20,21"</formula1>
    </dataValidation>
    <dataValidation type="list" allowBlank="1" showInputMessage="1" sqref="G14:G30 S14:S27 J14:J30 V14:V27" xr:uid="{00000000-0002-0000-0500-000009000000}">
      <formula1>"00,01,02,03,04,05,06,07,08,09,10,11,12,13,14,15,16,17,18,19,20,21,22,23,24,25,26,27,28,29,30,31,32,33,34,35,36,37,38,39,40,41,42,43,44,45,46,47,48,49,50,51,52,53,54,55,56,57,58,59"</formula1>
    </dataValidation>
    <dataValidation type="list" allowBlank="1" showInputMessage="1" showErrorMessage="1" sqref="M14:M30 Y14:Y27" xr:uid="{00000000-0002-0000-0500-00000A000000}">
      <formula1>"1日,半日"</formula1>
    </dataValidation>
    <dataValidation type="list" allowBlank="1" showInputMessage="1" sqref="K14" xr:uid="{00000000-0002-0000-0500-00000B000000}">
      <formula1>"0.5,1,1.5,2,2.5,3,3.5,4,4.5,5,6,6.5,7,7.5,8"</formula1>
    </dataValidation>
    <dataValidation type="list" allowBlank="1" showInputMessage="1" showErrorMessage="1" sqref="K38:M42 W38:Y42" xr:uid="{00000000-0002-0000-0500-00000C000000}">
      <formula1>"授業,入学試験,大学運営業務,その他研究以外の業務"</formula1>
    </dataValidation>
    <dataValidation type="list" allowBlank="1" showInputMessage="1" showErrorMessage="1" sqref="K15:K30 W14:W27" xr:uid="{00000000-0002-0000-0500-00000D000000}">
      <formula1>"0.5,1,1.5,2,2.5,3,3.5,4,4.5,5,5.5,6,6.5,7,7.5,8"</formula1>
    </dataValidation>
    <dataValidation type="list" allowBlank="1" showInputMessage="1" showErrorMessage="1" sqref="H38:H42" xr:uid="{00000000-0002-0000-0500-00000E000000}">
      <formula1>"22,23,24,1,2,3,4,5"</formula1>
    </dataValidation>
    <dataValidation type="list" allowBlank="1" showInputMessage="1" sqref="H14:H30 T14:T27" xr:uid="{00000000-0002-0000-05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51"/>
  <sheetViews>
    <sheetView view="pageBreakPreview" zoomScale="70" zoomScaleNormal="100" zoomScaleSheetLayoutView="70" workbookViewId="0">
      <selection activeCell="Q9" sqref="Q9"/>
    </sheetView>
  </sheetViews>
  <sheetFormatPr defaultRowHeight="30.75" x14ac:dyDescent="0.1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x14ac:dyDescent="0.2">
      <c r="B1" s="111"/>
      <c r="C1" s="111"/>
      <c r="D1" s="330"/>
      <c r="E1" s="330"/>
      <c r="F1" s="330"/>
      <c r="G1" s="64"/>
      <c r="H1" s="41"/>
      <c r="I1" s="41"/>
      <c r="J1" s="41"/>
      <c r="K1" s="41"/>
      <c r="L1" s="200" t="s">
        <v>48</v>
      </c>
      <c r="M1" s="112"/>
      <c r="N1" s="112"/>
      <c r="O1" s="112"/>
      <c r="P1" s="112"/>
      <c r="Q1" s="112"/>
      <c r="R1" s="63"/>
      <c r="S1" s="63"/>
      <c r="T1" s="3"/>
      <c r="U1" s="3"/>
      <c r="V1" s="354">
        <v>45536</v>
      </c>
      <c r="W1" s="355"/>
      <c r="X1" s="355"/>
      <c r="Y1" s="356"/>
      <c r="Z1" s="3"/>
      <c r="AA1" s="3"/>
      <c r="AB1" s="357"/>
      <c r="AC1" s="357"/>
      <c r="AD1" s="357"/>
      <c r="AE1" s="357"/>
      <c r="AF1" s="357"/>
      <c r="AG1" s="357"/>
      <c r="AH1" s="357"/>
      <c r="AI1" s="357"/>
      <c r="AJ1" s="357"/>
      <c r="AK1" s="357"/>
      <c r="AL1" s="357"/>
      <c r="AM1" s="357"/>
      <c r="AN1" s="357"/>
      <c r="AO1" s="357"/>
      <c r="AP1" s="357"/>
      <c r="AQ1" s="357"/>
      <c r="AR1" s="357"/>
      <c r="AS1" s="357"/>
      <c r="AT1" s="357"/>
      <c r="AU1" s="357"/>
      <c r="AV1" s="357"/>
    </row>
    <row r="2" spans="2:48" ht="9" customHeight="1" x14ac:dyDescent="0.3">
      <c r="B2" s="334"/>
      <c r="C2" s="334"/>
      <c r="D2" s="334"/>
      <c r="E2" s="334"/>
      <c r="F2" s="334"/>
      <c r="G2" s="334"/>
      <c r="H2" s="334"/>
      <c r="I2" s="334"/>
      <c r="J2" s="334"/>
      <c r="K2" s="334"/>
      <c r="L2" s="334"/>
      <c r="M2" s="334"/>
      <c r="N2" s="334"/>
      <c r="O2" s="334"/>
      <c r="P2" s="334"/>
      <c r="Q2" s="334"/>
      <c r="R2" s="334"/>
      <c r="S2" s="334"/>
      <c r="T2" s="334"/>
      <c r="U2" s="334"/>
      <c r="V2" s="334"/>
      <c r="W2" s="144"/>
      <c r="X2" s="144"/>
      <c r="Y2" s="5"/>
      <c r="Z2" s="5"/>
      <c r="AA2" s="5"/>
      <c r="AB2" s="5"/>
      <c r="AC2" s="5"/>
      <c r="AD2" s="6"/>
      <c r="AE2" s="5"/>
      <c r="AF2" s="5"/>
      <c r="AG2" s="5"/>
      <c r="AH2" s="5"/>
      <c r="AI2" s="5"/>
      <c r="AJ2" s="5"/>
      <c r="AK2" s="5"/>
      <c r="AL2" s="5"/>
      <c r="AM2" s="5"/>
    </row>
    <row r="3" spans="2:48" ht="73.5" customHeight="1" x14ac:dyDescent="0.2">
      <c r="B3" s="335" t="s">
        <v>67</v>
      </c>
      <c r="C3" s="335"/>
      <c r="D3" s="335"/>
      <c r="E3" s="335"/>
      <c r="F3" s="335"/>
      <c r="G3" s="335"/>
      <c r="H3" s="335"/>
      <c r="I3" s="335"/>
      <c r="J3" s="335"/>
      <c r="K3" s="335"/>
      <c r="L3" s="335"/>
      <c r="M3" s="335"/>
      <c r="N3" s="335"/>
      <c r="O3" s="335"/>
      <c r="P3" s="335"/>
      <c r="Q3" s="335"/>
      <c r="R3" s="335"/>
      <c r="S3" s="335"/>
      <c r="T3" s="335"/>
      <c r="U3" s="335"/>
      <c r="V3" s="335"/>
      <c r="W3" s="335"/>
      <c r="X3" s="335"/>
      <c r="Y3" s="335"/>
      <c r="Z3" s="3"/>
      <c r="AA3" s="345"/>
      <c r="AB3" s="345"/>
      <c r="AC3" s="345"/>
      <c r="AD3" s="345"/>
      <c r="AE3" s="345"/>
      <c r="AF3" s="345"/>
      <c r="AG3" s="345"/>
      <c r="AH3" s="345"/>
      <c r="AI3" s="345"/>
      <c r="AJ3" s="345"/>
      <c r="AK3" s="345"/>
      <c r="AL3" s="345"/>
      <c r="AM3" s="345"/>
      <c r="AN3" s="345"/>
      <c r="AO3" s="345"/>
      <c r="AP3" s="345"/>
      <c r="AQ3" s="345"/>
      <c r="AR3" s="345"/>
      <c r="AS3" s="345"/>
      <c r="AT3" s="345"/>
      <c r="AU3" s="345"/>
      <c r="AV3" s="345"/>
    </row>
    <row r="4" spans="2:48" ht="29.25" customHeight="1" thickBot="1" x14ac:dyDescent="0.35">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x14ac:dyDescent="0.2">
      <c r="B5" s="201" t="s">
        <v>45</v>
      </c>
      <c r="C5" s="347">
        <f>'2024.8'!C5:J5</f>
        <v>0</v>
      </c>
      <c r="D5" s="348"/>
      <c r="E5" s="348"/>
      <c r="F5" s="348"/>
      <c r="G5" s="348"/>
      <c r="H5" s="348"/>
      <c r="I5" s="348"/>
      <c r="J5" s="349"/>
      <c r="K5" s="183"/>
      <c r="L5" s="202" t="s">
        <v>46</v>
      </c>
      <c r="M5" s="347">
        <f>'2024.8'!M5:Q5</f>
        <v>0</v>
      </c>
      <c r="N5" s="348"/>
      <c r="O5" s="348"/>
      <c r="P5" s="348"/>
      <c r="Q5" s="349"/>
      <c r="R5" s="185"/>
      <c r="S5" s="202" t="s">
        <v>47</v>
      </c>
      <c r="T5" s="347">
        <f>'2024.8'!T5:Y5</f>
        <v>0</v>
      </c>
      <c r="U5" s="348"/>
      <c r="V5" s="348"/>
      <c r="W5" s="348"/>
      <c r="X5" s="348"/>
      <c r="Y5" s="349"/>
      <c r="Z5" s="115"/>
      <c r="AA5" s="350"/>
      <c r="AB5" s="350"/>
      <c r="AC5" s="350"/>
      <c r="AD5" s="350"/>
      <c r="AE5" s="350"/>
      <c r="AF5" s="350"/>
      <c r="AG5" s="350"/>
      <c r="AH5" s="350"/>
      <c r="AI5" s="350"/>
      <c r="AJ5" s="350"/>
      <c r="AK5" s="350"/>
      <c r="AL5" s="350"/>
      <c r="AM5" s="350"/>
      <c r="AN5" s="350"/>
      <c r="AO5" s="350"/>
      <c r="AP5" s="350"/>
      <c r="AQ5" s="350"/>
      <c r="AR5" s="350"/>
      <c r="AS5" s="350"/>
      <c r="AT5" s="350"/>
    </row>
    <row r="6" spans="2:48" ht="22.5" customHeight="1" thickTop="1" x14ac:dyDescent="0.15">
      <c r="B6" s="8"/>
      <c r="C6" s="8"/>
      <c r="D6" s="35"/>
      <c r="E6" s="35"/>
      <c r="F6" s="35"/>
      <c r="G6" s="35"/>
      <c r="H6" s="35"/>
      <c r="I6" s="35"/>
      <c r="J6" s="35"/>
      <c r="K6" s="35"/>
      <c r="L6" s="35"/>
      <c r="M6" s="35"/>
      <c r="N6" s="35"/>
      <c r="O6" s="35"/>
      <c r="P6" s="35"/>
      <c r="T6" s="8"/>
      <c r="U6" s="8"/>
      <c r="V6" s="8"/>
      <c r="W6" s="8"/>
      <c r="X6" s="8"/>
      <c r="Z6" s="50"/>
      <c r="AA6" s="8"/>
      <c r="AB6" s="9"/>
      <c r="AC6" s="9"/>
      <c r="AD6" s="171"/>
      <c r="AE6" s="171"/>
      <c r="AF6" s="9"/>
      <c r="AG6" s="9"/>
      <c r="AH6" s="9"/>
      <c r="AI6" s="9"/>
      <c r="AJ6" s="9"/>
      <c r="AK6" s="9"/>
      <c r="AL6" s="9"/>
      <c r="AM6" s="9"/>
    </row>
    <row r="7" spans="2:48" ht="33" customHeight="1" x14ac:dyDescent="0.15">
      <c r="B7" s="358" t="s">
        <v>63</v>
      </c>
      <c r="C7" s="358"/>
      <c r="D7" s="358"/>
      <c r="E7" s="358"/>
      <c r="F7" s="358"/>
      <c r="G7" s="358"/>
      <c r="H7" s="358"/>
      <c r="I7" s="358"/>
      <c r="J7" s="358"/>
      <c r="K7" s="358"/>
      <c r="L7" s="358"/>
      <c r="M7" s="358"/>
      <c r="N7" s="358"/>
      <c r="O7" s="358"/>
      <c r="P7" s="358"/>
      <c r="Q7" s="358"/>
      <c r="R7" s="358"/>
      <c r="S7" s="358"/>
      <c r="T7" s="358"/>
      <c r="U7" s="358"/>
      <c r="V7" s="358"/>
      <c r="W7" s="358"/>
      <c r="X7" s="358"/>
      <c r="Y7" s="358"/>
      <c r="Z7" s="280"/>
      <c r="AA7" s="57"/>
      <c r="AB7" s="57"/>
      <c r="AC7" s="9"/>
      <c r="AD7" s="171"/>
      <c r="AE7" s="171"/>
      <c r="AF7" s="9"/>
      <c r="AG7" s="9"/>
      <c r="AH7" s="9"/>
      <c r="AI7" s="9"/>
      <c r="AJ7" s="9"/>
      <c r="AK7" s="9"/>
      <c r="AL7" s="9"/>
      <c r="AM7" s="9"/>
    </row>
    <row r="8" spans="2:48" ht="66" customHeight="1" thickBot="1" x14ac:dyDescent="0.2">
      <c r="B8" s="340" t="s">
        <v>83</v>
      </c>
      <c r="C8" s="340"/>
      <c r="D8" s="340"/>
      <c r="E8" s="340"/>
      <c r="F8" s="340"/>
      <c r="G8" s="340"/>
      <c r="H8" s="340"/>
      <c r="I8" s="340"/>
      <c r="J8" s="340"/>
      <c r="K8" s="340"/>
      <c r="L8" s="340"/>
      <c r="M8" s="340"/>
      <c r="N8" s="340"/>
      <c r="O8" s="340"/>
      <c r="P8" s="340"/>
      <c r="Q8" s="340"/>
      <c r="R8" s="340"/>
      <c r="S8" s="340"/>
      <c r="T8" s="340"/>
      <c r="U8" s="340"/>
      <c r="V8" s="340"/>
      <c r="W8" s="340"/>
      <c r="X8" s="340"/>
      <c r="Y8" s="340"/>
      <c r="Z8" s="3"/>
      <c r="AA8" s="8"/>
      <c r="AB8" s="9"/>
      <c r="AC8" s="9"/>
      <c r="AD8" s="171"/>
      <c r="AE8" s="171"/>
      <c r="AF8" s="9"/>
      <c r="AG8" s="9"/>
      <c r="AH8" s="9"/>
      <c r="AI8" s="9"/>
      <c r="AJ8" s="9"/>
      <c r="AK8" s="9"/>
      <c r="AL8" s="9"/>
      <c r="AM8" s="9"/>
    </row>
    <row r="9" spans="2:48" ht="29.25" customHeight="1" thickBot="1" x14ac:dyDescent="0.2">
      <c r="B9" s="302" t="s">
        <v>62</v>
      </c>
      <c r="C9" s="302"/>
      <c r="D9" s="302"/>
      <c r="E9" s="302"/>
      <c r="F9" s="302"/>
      <c r="G9" s="302"/>
      <c r="H9" s="302"/>
      <c r="I9" s="302"/>
      <c r="J9" s="302"/>
      <c r="K9" s="302"/>
      <c r="L9" s="302"/>
      <c r="M9" s="302"/>
      <c r="N9" s="341" t="s">
        <v>2</v>
      </c>
      <c r="O9" s="341"/>
      <c r="P9" s="342"/>
      <c r="Q9" s="121"/>
      <c r="R9" s="74" t="s">
        <v>13</v>
      </c>
      <c r="S9" s="142"/>
      <c r="T9" s="74"/>
      <c r="U9" s="343" t="s">
        <v>68</v>
      </c>
      <c r="V9" s="344"/>
      <c r="W9" s="352"/>
      <c r="X9" s="353"/>
      <c r="Y9" s="244" t="s">
        <v>84</v>
      </c>
      <c r="Z9" s="44"/>
      <c r="AA9" s="8"/>
      <c r="AB9" s="9"/>
      <c r="AC9" s="9"/>
      <c r="AD9" s="171"/>
      <c r="AE9" s="171"/>
      <c r="AF9" s="9"/>
      <c r="AG9" s="9"/>
      <c r="AH9" s="9"/>
      <c r="AI9" s="9"/>
      <c r="AJ9" s="9"/>
      <c r="AK9" s="9"/>
      <c r="AL9" s="9"/>
      <c r="AM9" s="9"/>
    </row>
    <row r="10" spans="2:48" ht="29.25" customHeight="1" thickBot="1" x14ac:dyDescent="0.2">
      <c r="B10" s="302"/>
      <c r="C10" s="302"/>
      <c r="D10" s="302"/>
      <c r="E10" s="302"/>
      <c r="F10" s="302"/>
      <c r="G10" s="302"/>
      <c r="H10" s="302"/>
      <c r="I10" s="302"/>
      <c r="J10" s="302"/>
      <c r="K10" s="302"/>
      <c r="L10" s="302"/>
      <c r="M10" s="302"/>
      <c r="N10" s="341" t="s">
        <v>3</v>
      </c>
      <c r="O10" s="341"/>
      <c r="P10" s="342"/>
      <c r="Q10" s="121"/>
      <c r="R10" s="66" t="s">
        <v>13</v>
      </c>
      <c r="S10" s="122"/>
      <c r="T10" s="75"/>
      <c r="U10" s="65"/>
      <c r="V10" s="65"/>
      <c r="W10" s="65"/>
      <c r="X10" s="65"/>
      <c r="Y10" s="95"/>
      <c r="Z10" s="10"/>
      <c r="AA10" s="58"/>
      <c r="AB10" s="9"/>
      <c r="AC10" s="9"/>
      <c r="AD10" s="226" t="s">
        <v>82</v>
      </c>
      <c r="AE10" s="171"/>
      <c r="AF10" s="9"/>
      <c r="AG10" s="9"/>
      <c r="AH10" s="9"/>
      <c r="AI10" s="9"/>
      <c r="AJ10" s="9"/>
      <c r="AK10" s="9"/>
      <c r="AL10" s="9"/>
      <c r="AM10" s="9"/>
    </row>
    <row r="11" spans="2:48" ht="13.5" customHeight="1" thickBot="1" x14ac:dyDescent="0.2">
      <c r="B11" s="36"/>
      <c r="C11" s="36"/>
      <c r="D11" s="36"/>
      <c r="E11" s="36"/>
      <c r="F11" s="36"/>
      <c r="G11" s="36"/>
      <c r="H11" s="36"/>
      <c r="I11" s="36"/>
      <c r="J11" s="36"/>
      <c r="K11" s="36"/>
      <c r="L11" s="36"/>
      <c r="M11" s="36"/>
      <c r="N11" s="36"/>
      <c r="O11" s="36"/>
      <c r="P11" s="36"/>
      <c r="Q11" s="36"/>
      <c r="R11" s="36"/>
      <c r="S11" s="36"/>
      <c r="T11" s="36"/>
      <c r="U11" s="36"/>
      <c r="V11" s="36"/>
      <c r="W11" s="36"/>
      <c r="X11" s="36"/>
      <c r="Y11" s="36"/>
      <c r="Z11" s="280"/>
      <c r="AA11" s="12"/>
      <c r="AB11" s="12"/>
      <c r="AC11" s="12"/>
      <c r="AD11" s="13"/>
      <c r="AE11" s="14"/>
      <c r="AF11" s="10"/>
      <c r="AG11" s="12"/>
      <c r="AH11" s="12"/>
      <c r="AI11" s="12"/>
      <c r="AJ11" s="12"/>
      <c r="AK11" s="12"/>
      <c r="AL11" s="12"/>
    </row>
    <row r="12" spans="2:48" ht="29.25" customHeight="1" thickBot="1" x14ac:dyDescent="0.2">
      <c r="B12" s="309" t="s">
        <v>4</v>
      </c>
      <c r="C12" s="310"/>
      <c r="D12" s="311"/>
      <c r="E12" s="322" t="s">
        <v>7</v>
      </c>
      <c r="F12" s="323"/>
      <c r="G12" s="323"/>
      <c r="H12" s="323"/>
      <c r="I12" s="323"/>
      <c r="J12" s="323"/>
      <c r="K12" s="323"/>
      <c r="L12" s="324" t="s">
        <v>11</v>
      </c>
      <c r="M12" s="315" t="s">
        <v>49</v>
      </c>
      <c r="N12" s="309" t="s">
        <v>4</v>
      </c>
      <c r="O12" s="310"/>
      <c r="P12" s="310"/>
      <c r="Q12" s="322" t="s">
        <v>7</v>
      </c>
      <c r="R12" s="323"/>
      <c r="S12" s="323"/>
      <c r="T12" s="323"/>
      <c r="U12" s="323"/>
      <c r="V12" s="323"/>
      <c r="W12" s="323"/>
      <c r="X12" s="324" t="s">
        <v>11</v>
      </c>
      <c r="Y12" s="359" t="s">
        <v>49</v>
      </c>
      <c r="Z12" s="3"/>
      <c r="AA12" s="96"/>
      <c r="AB12" s="96"/>
      <c r="AC12" s="96"/>
      <c r="AD12" s="227" t="s">
        <v>81</v>
      </c>
      <c r="AE12" s="96"/>
      <c r="AF12" s="96"/>
      <c r="AG12" s="96"/>
      <c r="AH12" s="96"/>
      <c r="AI12" s="96"/>
      <c r="AJ12" s="96"/>
      <c r="AK12" s="96"/>
      <c r="AL12" s="96"/>
      <c r="AM12" s="96"/>
      <c r="AN12" s="96"/>
      <c r="AO12" s="96"/>
      <c r="AP12" s="96"/>
      <c r="AQ12" s="96"/>
      <c r="AR12" s="96"/>
      <c r="AS12" s="96"/>
      <c r="AT12" s="37"/>
      <c r="AU12" s="37"/>
      <c r="AV12" s="37"/>
    </row>
    <row r="13" spans="2:48" ht="29.25" customHeight="1" thickBot="1" x14ac:dyDescent="0.2">
      <c r="B13" s="312"/>
      <c r="C13" s="313"/>
      <c r="D13" s="314"/>
      <c r="E13" s="317" t="s">
        <v>2</v>
      </c>
      <c r="F13" s="318"/>
      <c r="G13" s="319"/>
      <c r="H13" s="317" t="s">
        <v>3</v>
      </c>
      <c r="I13" s="318"/>
      <c r="J13" s="319"/>
      <c r="K13" s="191" t="s">
        <v>61</v>
      </c>
      <c r="L13" s="325"/>
      <c r="M13" s="316"/>
      <c r="N13" s="312"/>
      <c r="O13" s="313"/>
      <c r="P13" s="313"/>
      <c r="Q13" s="317" t="s">
        <v>0</v>
      </c>
      <c r="R13" s="318"/>
      <c r="S13" s="319"/>
      <c r="T13" s="317" t="s">
        <v>1</v>
      </c>
      <c r="U13" s="318"/>
      <c r="V13" s="319"/>
      <c r="W13" s="192" t="s">
        <v>61</v>
      </c>
      <c r="X13" s="325"/>
      <c r="Y13" s="360"/>
      <c r="AA13" s="97"/>
      <c r="AB13" s="281"/>
      <c r="AC13" s="99"/>
      <c r="AD13" s="110" t="s">
        <v>4</v>
      </c>
      <c r="AE13" s="110" t="s">
        <v>14</v>
      </c>
      <c r="AF13" s="110" t="s">
        <v>15</v>
      </c>
      <c r="AG13" s="110" t="s">
        <v>5</v>
      </c>
      <c r="AH13" s="186" t="s">
        <v>66</v>
      </c>
      <c r="AI13" s="102" t="s">
        <v>53</v>
      </c>
      <c r="AJ13" s="105" t="s">
        <v>65</v>
      </c>
      <c r="AK13" s="184" t="s">
        <v>60</v>
      </c>
      <c r="AL13" s="37"/>
      <c r="AM13" s="110" t="s">
        <v>4</v>
      </c>
      <c r="AN13" s="110" t="s">
        <v>14</v>
      </c>
      <c r="AO13" s="110" t="s">
        <v>15</v>
      </c>
      <c r="AP13" s="110" t="s">
        <v>5</v>
      </c>
      <c r="AQ13" s="186" t="s">
        <v>66</v>
      </c>
      <c r="AR13" s="102" t="s">
        <v>53</v>
      </c>
      <c r="AS13" s="105" t="s">
        <v>65</v>
      </c>
      <c r="AT13" s="184" t="s">
        <v>60</v>
      </c>
      <c r="AU13" s="37"/>
      <c r="AV13" s="37"/>
    </row>
    <row r="14" spans="2:48" ht="45" customHeight="1" x14ac:dyDescent="0.15">
      <c r="B14" s="60">
        <f>V1</f>
        <v>45536</v>
      </c>
      <c r="C14" s="61" t="str">
        <f>TEXT(B14,"aaa")</f>
        <v>日</v>
      </c>
      <c r="D14" s="282" t="str">
        <f>IF(OR(WEEKDAY(B14)=1,WEEKDAY(B14)=7),"休日",IF(ISNA(VLOOKUP(B14,'(事務用)2024年度休日一覧(土日除く)'!A:B,2,FALSE)),"","休日"))</f>
        <v>休日</v>
      </c>
      <c r="E14" s="129" t="str">
        <f>IF(D14="",Q9,"")</f>
        <v/>
      </c>
      <c r="F14" s="68" t="s">
        <v>12</v>
      </c>
      <c r="G14" s="143" t="str">
        <f>IF(D14="",IF(S9="","",S9),"")</f>
        <v/>
      </c>
      <c r="H14" s="133" t="str">
        <f>IF(D14="",Q10,"")</f>
        <v/>
      </c>
      <c r="I14" s="68" t="s">
        <v>13</v>
      </c>
      <c r="J14" s="76" t="str">
        <f>IF(D14="",IF(S10="","",S10),"")</f>
        <v/>
      </c>
      <c r="K14" s="61" t="str">
        <f>IF(D14="",IF(W9="","",W9),"")</f>
        <v/>
      </c>
      <c r="L14" s="148"/>
      <c r="M14" s="145"/>
      <c r="N14" s="62">
        <f>B30+1</f>
        <v>45553</v>
      </c>
      <c r="O14" s="61" t="str">
        <f t="shared" ref="O14:O26" si="0">TEXT(N14,"aaa")</f>
        <v>水</v>
      </c>
      <c r="P14" s="282" t="str">
        <f>IF(OR(WEEKDAY(N14)=1,WEEKDAY(N14)=7),"休日",IF(ISNA(VLOOKUP(N14,'(事務用)2024年度休日一覧(土日除く)'!A:B,2,FALSE)),"","休日"))</f>
        <v/>
      </c>
      <c r="Q14" s="129">
        <f>IF(P14="",Q9,"")</f>
        <v>0</v>
      </c>
      <c r="R14" s="68" t="s">
        <v>12</v>
      </c>
      <c r="S14" s="76" t="str">
        <f>IF(P14="",IF(S9="","",S9),"")</f>
        <v/>
      </c>
      <c r="T14" s="129">
        <f>IF(P14="",Q10,"")</f>
        <v>0</v>
      </c>
      <c r="U14" s="68" t="s">
        <v>12</v>
      </c>
      <c r="V14" s="153" t="str">
        <f>IF(P14="",IF(S10="","",S10),"")</f>
        <v/>
      </c>
      <c r="W14" s="215" t="str">
        <f>IF(P14="",IF(W9="","",W9),"")</f>
        <v/>
      </c>
      <c r="X14" s="174"/>
      <c r="Y14" s="172"/>
      <c r="AA14" s="100"/>
      <c r="AB14" s="100"/>
      <c r="AC14" s="100"/>
      <c r="AD14" s="106" t="s">
        <v>17</v>
      </c>
      <c r="AE14" s="203" t="str">
        <f t="shared" ref="AE14:AE30" si="1">IF(E14="","",TIME(E14,G14, ))</f>
        <v/>
      </c>
      <c r="AF14" s="203" t="str">
        <f t="shared" ref="AF14:AF30" si="2">IF(H14="","",TIME(H14,J14, ))</f>
        <v/>
      </c>
      <c r="AG14" s="228" t="e">
        <f>IFERROR(AF14-AE14+IF(AE14&gt;=AF14,1),"")*24</f>
        <v>#VALUE!</v>
      </c>
      <c r="AH14" s="228">
        <f>IF(K14="",0,K14)</f>
        <v>0</v>
      </c>
      <c r="AI14" s="220" t="str">
        <f>IFERROR(IF(L14="○",7.75,""),"")</f>
        <v/>
      </c>
      <c r="AJ14" s="228" t="str">
        <f>IFERROR(AG14-AH14,"")</f>
        <v/>
      </c>
      <c r="AK14" s="235" t="str">
        <f>IF(M14="1日",0,IF(AJ14="",AI14,AJ14))</f>
        <v/>
      </c>
      <c r="AL14" s="100"/>
      <c r="AM14" s="106" t="s">
        <v>31</v>
      </c>
      <c r="AN14" s="203" t="e">
        <f t="shared" ref="AN14:AN26" si="3">IF(Q14="","",TIME(Q14,S14, ))</f>
        <v>#VALUE!</v>
      </c>
      <c r="AO14" s="203" t="e">
        <f t="shared" ref="AO14:AO26" si="4">IF(T14="","",TIME(T14,V14, ))</f>
        <v>#VALUE!</v>
      </c>
      <c r="AP14" s="238" t="e">
        <f>IFERROR(AO14-AN14+IF(AN14&gt;=AO14,1),"")*24</f>
        <v>#VALUE!</v>
      </c>
      <c r="AQ14" s="238">
        <f>IF(W14="",0,W14)</f>
        <v>0</v>
      </c>
      <c r="AR14" s="220" t="str">
        <f>IFERROR(IF(X14="○",7.75,""),"")</f>
        <v/>
      </c>
      <c r="AS14" s="228" t="str">
        <f>IFERROR(AP14-AQ14,"")</f>
        <v/>
      </c>
      <c r="AT14" s="241" t="str">
        <f>IF(Y14="1日",0,IF(AS14="",AR14,AS14))</f>
        <v/>
      </c>
      <c r="AU14" s="37"/>
      <c r="AV14" s="37"/>
    </row>
    <row r="15" spans="2:48" ht="45" customHeight="1" x14ac:dyDescent="0.15">
      <c r="B15" s="45">
        <f>B14+1</f>
        <v>45537</v>
      </c>
      <c r="C15" s="46" t="str">
        <f t="shared" ref="C15:C30" si="5">TEXT(B15,"aaa")</f>
        <v>月</v>
      </c>
      <c r="D15" s="283" t="str">
        <f>IF(OR(WEEKDAY(B15)=1,WEEKDAY(B15)=7),"休日",IF(ISNA(VLOOKUP(B15,'(事務用)2024年度休日一覧(土日除く)'!A:B,2,FALSE)),"","休日"))</f>
        <v/>
      </c>
      <c r="E15" s="130">
        <f>IF(D15="",Q9,"")</f>
        <v>0</v>
      </c>
      <c r="F15" s="69" t="s">
        <v>12</v>
      </c>
      <c r="G15" s="78" t="str">
        <f>IF(D15="",IF(S9="","",S9),"")</f>
        <v/>
      </c>
      <c r="H15" s="130">
        <f>IF(D15="",Q10,"")</f>
        <v>0</v>
      </c>
      <c r="I15" s="69" t="s">
        <v>13</v>
      </c>
      <c r="J15" s="77" t="str">
        <f>IF(D15="",IF(S10="","",S10),"")</f>
        <v/>
      </c>
      <c r="K15" s="210" t="str">
        <f>IF(D15="",IF(W9="","",W9),"")</f>
        <v/>
      </c>
      <c r="L15" s="149"/>
      <c r="M15" s="146"/>
      <c r="N15" s="45">
        <f>N14+1</f>
        <v>45554</v>
      </c>
      <c r="O15" s="46" t="str">
        <f t="shared" si="0"/>
        <v>木</v>
      </c>
      <c r="P15" s="283" t="str">
        <f>IF(OR(WEEKDAY(N15)=1,WEEKDAY(N15)=7),"休日",IF(ISNA(VLOOKUP(N15,'(事務用)2024年度休日一覧(土日除く)'!A:B,2,FALSE)),"","休日"))</f>
        <v/>
      </c>
      <c r="Q15" s="130">
        <f>IF(P15="",Q9,"")</f>
        <v>0</v>
      </c>
      <c r="R15" s="69" t="s">
        <v>12</v>
      </c>
      <c r="S15" s="84" t="str">
        <f>IF(P15="",IF(S9="","",S9),"")</f>
        <v/>
      </c>
      <c r="T15" s="130">
        <f>IF(P15="",Q10,"")</f>
        <v>0</v>
      </c>
      <c r="U15" s="72" t="s">
        <v>12</v>
      </c>
      <c r="V15" s="154" t="str">
        <f>IF(P15="",IF(S10="","",S10),"")</f>
        <v/>
      </c>
      <c r="W15" s="46" t="str">
        <f>IF(P15="",IF(W9="","",W9),"")</f>
        <v/>
      </c>
      <c r="X15" s="151"/>
      <c r="Y15" s="173"/>
      <c r="AA15" s="96"/>
      <c r="AB15" s="96"/>
      <c r="AC15" s="96"/>
      <c r="AD15" s="107" t="s">
        <v>18</v>
      </c>
      <c r="AE15" s="204" t="e">
        <f t="shared" si="1"/>
        <v>#VALUE!</v>
      </c>
      <c r="AF15" s="204" t="e">
        <f t="shared" si="2"/>
        <v>#VALUE!</v>
      </c>
      <c r="AG15" s="229" t="e">
        <f t="shared" ref="AG15:AG30" si="6">IFERROR(AF15-AE15+IF(AE15&gt;=AF15,1),"")*24</f>
        <v>#VALUE!</v>
      </c>
      <c r="AH15" s="229">
        <f t="shared" ref="AH15:AH30" si="7">IF(K15="",0,K15)</f>
        <v>0</v>
      </c>
      <c r="AI15" s="223" t="str">
        <f t="shared" ref="AI15:AI30" si="8">IFERROR(IF(L15="○",7.75,""),"")</f>
        <v/>
      </c>
      <c r="AJ15" s="229" t="str">
        <f t="shared" ref="AJ15:AJ30" si="9">IFERROR(AG15-AH15,"")</f>
        <v/>
      </c>
      <c r="AK15" s="235" t="str">
        <f>IF(M15="1日",0,IF(AJ15="",AI15,AJ15))</f>
        <v/>
      </c>
      <c r="AL15" s="96"/>
      <c r="AM15" s="106" t="s">
        <v>32</v>
      </c>
      <c r="AN15" s="204" t="e">
        <f t="shared" si="3"/>
        <v>#VALUE!</v>
      </c>
      <c r="AO15" s="204" t="e">
        <f t="shared" si="4"/>
        <v>#VALUE!</v>
      </c>
      <c r="AP15" s="239" t="e">
        <f t="shared" ref="AP15:AP26" si="10">IFERROR(AO15-AN15+IF(AN15&gt;=AO15,1),"")*24</f>
        <v>#VALUE!</v>
      </c>
      <c r="AQ15" s="239">
        <f t="shared" ref="AQ15:AQ26" si="11">IF(W15="",0,W15)</f>
        <v>0</v>
      </c>
      <c r="AR15" s="223" t="str">
        <f t="shared" ref="AR15:AR26" si="12">IFERROR(IF(X15="○",7.75,""),"")</f>
        <v/>
      </c>
      <c r="AS15" s="229" t="str">
        <f t="shared" ref="AS15:AS26" si="13">IFERROR(AP15-AQ15,"")</f>
        <v/>
      </c>
      <c r="AT15" s="241" t="str">
        <f t="shared" ref="AT15:AT26" si="14">IF(Y15="1日",0,IF(AS15="",AR15,AS15))</f>
        <v/>
      </c>
      <c r="AU15" s="37"/>
      <c r="AV15" s="37"/>
    </row>
    <row r="16" spans="2:48" ht="45" customHeight="1" x14ac:dyDescent="0.15">
      <c r="B16" s="45">
        <f t="shared" ref="B16:B30" si="15">B15+1</f>
        <v>45538</v>
      </c>
      <c r="C16" s="46" t="str">
        <f t="shared" si="5"/>
        <v>火</v>
      </c>
      <c r="D16" s="283" t="str">
        <f>IF(OR(WEEKDAY(B16)=1,WEEKDAY(B16)=7),"休日",IF(ISNA(VLOOKUP(B16,'(事務用)2024年度休日一覧(土日除く)'!A:B,2,FALSE)),"","休日"))</f>
        <v/>
      </c>
      <c r="E16" s="130">
        <f>IF(D16="",Q9,"")</f>
        <v>0</v>
      </c>
      <c r="F16" s="69" t="s">
        <v>12</v>
      </c>
      <c r="G16" s="83" t="str">
        <f>IF(D16="",IF(S9="","",S9),"")</f>
        <v/>
      </c>
      <c r="H16" s="134">
        <f>IF(D16="",Q10,"")</f>
        <v>0</v>
      </c>
      <c r="I16" s="72" t="s">
        <v>12</v>
      </c>
      <c r="J16" s="77" t="str">
        <f>IF(D16="",IF(S10="","",S10),"")</f>
        <v/>
      </c>
      <c r="K16" s="210" t="str">
        <f>IF(D16="",IF(W9="","",W9),"")</f>
        <v/>
      </c>
      <c r="L16" s="149"/>
      <c r="M16" s="147"/>
      <c r="N16" s="45">
        <f t="shared" ref="N16:N26" si="16">N15+1</f>
        <v>45555</v>
      </c>
      <c r="O16" s="46" t="str">
        <f t="shared" si="0"/>
        <v>金</v>
      </c>
      <c r="P16" s="283" t="str">
        <f>IF(OR(WEEKDAY(N16)=1,WEEKDAY(N16)=7),"休日",IF(ISNA(VLOOKUP(N16,'(事務用)2024年度休日一覧(土日除く)'!A:B,2,FALSE)),"","休日"))</f>
        <v/>
      </c>
      <c r="Q16" s="130">
        <f>IF(P16="",Q9,"")</f>
        <v>0</v>
      </c>
      <c r="R16" s="69" t="s">
        <v>12</v>
      </c>
      <c r="S16" s="84" t="str">
        <f>IF(P16="",IF(S9="","",S9),"")</f>
        <v/>
      </c>
      <c r="T16" s="130">
        <f>IF(P16="",Q10,"")</f>
        <v>0</v>
      </c>
      <c r="U16" s="72" t="s">
        <v>12</v>
      </c>
      <c r="V16" s="154" t="str">
        <f>IF(P16="",IF(S10="","",S10),"")</f>
        <v/>
      </c>
      <c r="W16" s="217" t="str">
        <f>IF(P16="",IF(W9="","",W9),"")</f>
        <v/>
      </c>
      <c r="X16" s="150"/>
      <c r="Y16" s="119"/>
      <c r="Z16" s="51"/>
      <c r="AA16" s="97"/>
      <c r="AB16" s="281"/>
      <c r="AC16" s="99"/>
      <c r="AD16" s="108" t="s">
        <v>19</v>
      </c>
      <c r="AE16" s="205" t="e">
        <f t="shared" si="1"/>
        <v>#VALUE!</v>
      </c>
      <c r="AF16" s="205" t="e">
        <f t="shared" si="2"/>
        <v>#VALUE!</v>
      </c>
      <c r="AG16" s="230" t="e">
        <f t="shared" si="6"/>
        <v>#VALUE!</v>
      </c>
      <c r="AH16" s="230">
        <f t="shared" si="7"/>
        <v>0</v>
      </c>
      <c r="AI16" s="221" t="str">
        <f t="shared" si="8"/>
        <v/>
      </c>
      <c r="AJ16" s="230" t="str">
        <f t="shared" si="9"/>
        <v/>
      </c>
      <c r="AK16" s="236" t="str">
        <f t="shared" ref="AK16:AK30" si="17">IF(M16="1日",0,IF(AJ16="",AI16,AJ16))</f>
        <v/>
      </c>
      <c r="AL16" s="37"/>
      <c r="AM16" s="106" t="s">
        <v>33</v>
      </c>
      <c r="AN16" s="208" t="e">
        <f t="shared" si="3"/>
        <v>#VALUE!</v>
      </c>
      <c r="AO16" s="208" t="e">
        <f t="shared" si="4"/>
        <v>#VALUE!</v>
      </c>
      <c r="AP16" s="240" t="e">
        <f t="shared" si="10"/>
        <v>#VALUE!</v>
      </c>
      <c r="AQ16" s="240">
        <f t="shared" si="11"/>
        <v>0</v>
      </c>
      <c r="AR16" s="225" t="str">
        <f t="shared" si="12"/>
        <v/>
      </c>
      <c r="AS16" s="242" t="str">
        <f t="shared" si="13"/>
        <v/>
      </c>
      <c r="AT16" s="241" t="str">
        <f t="shared" si="14"/>
        <v/>
      </c>
      <c r="AU16" s="37"/>
      <c r="AV16" s="37"/>
    </row>
    <row r="17" spans="1:48" ht="45" customHeight="1" x14ac:dyDescent="0.15">
      <c r="B17" s="45">
        <f t="shared" si="15"/>
        <v>45539</v>
      </c>
      <c r="C17" s="46" t="str">
        <f t="shared" si="5"/>
        <v>水</v>
      </c>
      <c r="D17" s="283" t="str">
        <f>IF(OR(WEEKDAY(B17)=1,WEEKDAY(B17)=7),"休日",IF(ISNA(VLOOKUP(B17,'(事務用)2024年度休日一覧(土日除く)'!A:B,2,FALSE)),"","休日"))</f>
        <v/>
      </c>
      <c r="E17" s="130">
        <f>IF(D17="",Q9,"")</f>
        <v>0</v>
      </c>
      <c r="F17" s="69" t="s">
        <v>12</v>
      </c>
      <c r="G17" s="78" t="str">
        <f>IF(D17="",IF(S9="","",S9),"")</f>
        <v/>
      </c>
      <c r="H17" s="135">
        <f>IF(D17="",Q10,"")</f>
        <v>0</v>
      </c>
      <c r="I17" s="69" t="s">
        <v>12</v>
      </c>
      <c r="J17" s="77" t="str">
        <f>IF(D17="",IF(S10="","",S10),"")</f>
        <v/>
      </c>
      <c r="K17" s="210" t="str">
        <f>IF(D17="",IF(W9="","",W9),"")</f>
        <v/>
      </c>
      <c r="L17" s="149"/>
      <c r="M17" s="74"/>
      <c r="N17" s="45">
        <f t="shared" si="16"/>
        <v>45556</v>
      </c>
      <c r="O17" s="46" t="str">
        <f t="shared" si="0"/>
        <v>土</v>
      </c>
      <c r="P17" s="283" t="str">
        <f>IF(OR(WEEKDAY(N17)=1,WEEKDAY(N17)=7),"休日",IF(ISNA(VLOOKUP(N17,'(事務用)2024年度休日一覧(土日除く)'!A:B,2,FALSE)),"","休日"))</f>
        <v>休日</v>
      </c>
      <c r="Q17" s="130" t="str">
        <f>IF(P17="",Q9,"")</f>
        <v/>
      </c>
      <c r="R17" s="69" t="s">
        <v>12</v>
      </c>
      <c r="S17" s="84" t="str">
        <f>IF(P17="",IF(S9="","",S9),"")</f>
        <v/>
      </c>
      <c r="T17" s="130" t="str">
        <f>IF(P17="",Q10,"")</f>
        <v/>
      </c>
      <c r="U17" s="72" t="s">
        <v>12</v>
      </c>
      <c r="V17" s="154" t="str">
        <f>IF(P17="",IF(S10="","",S10),"")</f>
        <v/>
      </c>
      <c r="W17" s="217" t="str">
        <f>IF(P17="",IF(W9="","",W9),"")</f>
        <v/>
      </c>
      <c r="X17" s="150"/>
      <c r="Y17" s="255"/>
      <c r="Z17" s="52"/>
      <c r="AA17" s="100"/>
      <c r="AB17" s="100"/>
      <c r="AC17" s="100"/>
      <c r="AD17" s="106" t="s">
        <v>16</v>
      </c>
      <c r="AE17" s="203" t="e">
        <f t="shared" si="1"/>
        <v>#VALUE!</v>
      </c>
      <c r="AF17" s="203" t="e">
        <f t="shared" si="2"/>
        <v>#VALUE!</v>
      </c>
      <c r="AG17" s="228" t="e">
        <f t="shared" si="6"/>
        <v>#VALUE!</v>
      </c>
      <c r="AH17" s="228">
        <f t="shared" si="7"/>
        <v>0</v>
      </c>
      <c r="AI17" s="220" t="str">
        <f t="shared" si="8"/>
        <v/>
      </c>
      <c r="AJ17" s="228" t="str">
        <f t="shared" si="9"/>
        <v/>
      </c>
      <c r="AK17" s="235" t="str">
        <f t="shared" si="17"/>
        <v/>
      </c>
      <c r="AL17" s="100"/>
      <c r="AM17" s="106" t="s">
        <v>34</v>
      </c>
      <c r="AN17" s="203" t="str">
        <f t="shared" si="3"/>
        <v/>
      </c>
      <c r="AO17" s="203" t="str">
        <f t="shared" si="4"/>
        <v/>
      </c>
      <c r="AP17" s="238" t="e">
        <f t="shared" si="10"/>
        <v>#VALUE!</v>
      </c>
      <c r="AQ17" s="238">
        <f t="shared" si="11"/>
        <v>0</v>
      </c>
      <c r="AR17" s="220" t="str">
        <f t="shared" si="12"/>
        <v/>
      </c>
      <c r="AS17" s="228" t="str">
        <f t="shared" si="13"/>
        <v/>
      </c>
      <c r="AT17" s="241" t="str">
        <f t="shared" si="14"/>
        <v/>
      </c>
      <c r="AU17" s="37"/>
      <c r="AV17" s="37"/>
    </row>
    <row r="18" spans="1:48" ht="45" customHeight="1" x14ac:dyDescent="0.15">
      <c r="B18" s="45">
        <f t="shared" si="15"/>
        <v>45540</v>
      </c>
      <c r="C18" s="46" t="str">
        <f t="shared" si="5"/>
        <v>木</v>
      </c>
      <c r="D18" s="283" t="str">
        <f>IF(OR(WEEKDAY(B18)=1,WEEKDAY(B18)=7),"休日",IF(ISNA(VLOOKUP(B18,'(事務用)2024年度休日一覧(土日除く)'!A:B,2,FALSE)),"","休日"))</f>
        <v/>
      </c>
      <c r="E18" s="130">
        <f>IF(D18="",Q9,"")</f>
        <v>0</v>
      </c>
      <c r="F18" s="69" t="s">
        <v>12</v>
      </c>
      <c r="G18" s="83" t="str">
        <f>IF(D18="",IF(S9="","",S9),"")</f>
        <v/>
      </c>
      <c r="H18" s="130">
        <f>IF(D18="",Q10,"")</f>
        <v>0</v>
      </c>
      <c r="I18" s="69" t="s">
        <v>12</v>
      </c>
      <c r="J18" s="78" t="str">
        <f>IF(D18="",IF(S10="","",S10),"")</f>
        <v/>
      </c>
      <c r="K18" s="210" t="str">
        <f>IF(D18="",IF(W9="","",W9),"")</f>
        <v/>
      </c>
      <c r="L18" s="149"/>
      <c r="M18" s="146"/>
      <c r="N18" s="45">
        <f t="shared" si="16"/>
        <v>45557</v>
      </c>
      <c r="O18" s="46" t="str">
        <f t="shared" si="0"/>
        <v>日</v>
      </c>
      <c r="P18" s="283" t="str">
        <f>IF(OR(WEEKDAY(N18)=1,WEEKDAY(N18)=7),"休日",IF(ISNA(VLOOKUP(N18,'(事務用)2024年度休日一覧(土日除く)'!A:B,2,FALSE)),"","休日"))</f>
        <v>休日</v>
      </c>
      <c r="Q18" s="130" t="str">
        <f>IF(P18="",Q9,"")</f>
        <v/>
      </c>
      <c r="R18" s="69" t="s">
        <v>12</v>
      </c>
      <c r="S18" s="84" t="str">
        <f>IF(P18="",IF(S9="","",S9),"")</f>
        <v/>
      </c>
      <c r="T18" s="130" t="str">
        <f>IF(P18="",Q10,"")</f>
        <v/>
      </c>
      <c r="U18" s="72" t="s">
        <v>12</v>
      </c>
      <c r="V18" s="154" t="str">
        <f>IF(P18="",IF(S10="","",S10),"")</f>
        <v/>
      </c>
      <c r="W18" s="46" t="str">
        <f>IF(P18="",IF(W9="","",W9),"")</f>
        <v/>
      </c>
      <c r="X18" s="151"/>
      <c r="Y18" s="119"/>
      <c r="Z18" s="52"/>
      <c r="AA18" s="97"/>
      <c r="AB18" s="281"/>
      <c r="AC18" s="99"/>
      <c r="AD18" s="109" t="s">
        <v>20</v>
      </c>
      <c r="AE18" s="205" t="e">
        <f t="shared" si="1"/>
        <v>#VALUE!</v>
      </c>
      <c r="AF18" s="205" t="e">
        <f t="shared" si="2"/>
        <v>#VALUE!</v>
      </c>
      <c r="AG18" s="230" t="e">
        <f t="shared" si="6"/>
        <v>#VALUE!</v>
      </c>
      <c r="AH18" s="230">
        <f t="shared" si="7"/>
        <v>0</v>
      </c>
      <c r="AI18" s="221" t="str">
        <f t="shared" si="8"/>
        <v/>
      </c>
      <c r="AJ18" s="230" t="str">
        <f t="shared" si="9"/>
        <v/>
      </c>
      <c r="AK18" s="236" t="str">
        <f t="shared" si="17"/>
        <v/>
      </c>
      <c r="AL18" s="37"/>
      <c r="AM18" s="106" t="s">
        <v>35</v>
      </c>
      <c r="AN18" s="208" t="str">
        <f t="shared" si="3"/>
        <v/>
      </c>
      <c r="AO18" s="208" t="str">
        <f t="shared" si="4"/>
        <v/>
      </c>
      <c r="AP18" s="240" t="e">
        <f t="shared" si="10"/>
        <v>#VALUE!</v>
      </c>
      <c r="AQ18" s="240">
        <f t="shared" si="11"/>
        <v>0</v>
      </c>
      <c r="AR18" s="225" t="str">
        <f t="shared" si="12"/>
        <v/>
      </c>
      <c r="AS18" s="242" t="str">
        <f t="shared" si="13"/>
        <v/>
      </c>
      <c r="AT18" s="241" t="str">
        <f t="shared" si="14"/>
        <v/>
      </c>
      <c r="AU18" s="37"/>
      <c r="AV18" s="37"/>
    </row>
    <row r="19" spans="1:48" ht="45" customHeight="1" x14ac:dyDescent="0.15">
      <c r="B19" s="45">
        <f t="shared" si="15"/>
        <v>45541</v>
      </c>
      <c r="C19" s="46" t="str">
        <f t="shared" si="5"/>
        <v>金</v>
      </c>
      <c r="D19" s="283" t="str">
        <f>IF(OR(WEEKDAY(B19)=1,WEEKDAY(B19)=7),"休日",IF(ISNA(VLOOKUP(B19,'(事務用)2024年度休日一覧(土日除く)'!A:B,2,FALSE)),"","休日"))</f>
        <v/>
      </c>
      <c r="E19" s="130">
        <f>IF(D19="",Q9,"")</f>
        <v>0</v>
      </c>
      <c r="F19" s="69" t="s">
        <v>12</v>
      </c>
      <c r="G19" s="77" t="str">
        <f>IF(D19="",IF(S9="","",S9),"")</f>
        <v/>
      </c>
      <c r="H19" s="134">
        <f>IF(D19="",Q10,"")</f>
        <v>0</v>
      </c>
      <c r="I19" s="69" t="s">
        <v>12</v>
      </c>
      <c r="J19" s="78" t="str">
        <f>IF(D19="",IF(S10="","",S10),"")</f>
        <v/>
      </c>
      <c r="K19" s="210" t="str">
        <f>IF(D19="",IF(W9="","",W9),"")</f>
        <v/>
      </c>
      <c r="L19" s="149"/>
      <c r="M19" s="146"/>
      <c r="N19" s="45">
        <f t="shared" si="16"/>
        <v>45558</v>
      </c>
      <c r="O19" s="46" t="str">
        <f t="shared" si="0"/>
        <v>月</v>
      </c>
      <c r="P19" s="283" t="str">
        <f>IF(OR(WEEKDAY(N19)=1,WEEKDAY(N19)=7),"休日",IF(ISNA(VLOOKUP(N19,'(事務用)2024年度休日一覧(土日除く)'!A:B,2,FALSE)),"","休日"))</f>
        <v>休日</v>
      </c>
      <c r="Q19" s="130" t="str">
        <f>IF(P19="",Q9,"")</f>
        <v/>
      </c>
      <c r="R19" s="69" t="s">
        <v>12</v>
      </c>
      <c r="S19" s="84" t="str">
        <f>IF(P19="",IF(S9="","",S9),"")</f>
        <v/>
      </c>
      <c r="T19" s="130" t="str">
        <f>IF(P19="",Q10,"")</f>
        <v/>
      </c>
      <c r="U19" s="72" t="s">
        <v>12</v>
      </c>
      <c r="V19" s="154" t="str">
        <f>IF(P19="",IF(S10="","",S10),"")</f>
        <v/>
      </c>
      <c r="W19" s="213" t="str">
        <f>IF(P19="",IF(W9="","",W9),"")</f>
        <v/>
      </c>
      <c r="X19" s="149"/>
      <c r="Y19" s="119"/>
      <c r="Z19" s="52"/>
      <c r="AA19" s="105"/>
      <c r="AB19" s="105"/>
      <c r="AC19" s="105"/>
      <c r="AD19" s="109" t="s">
        <v>21</v>
      </c>
      <c r="AE19" s="206" t="e">
        <f t="shared" si="1"/>
        <v>#VALUE!</v>
      </c>
      <c r="AF19" s="206" t="e">
        <f t="shared" si="2"/>
        <v>#VALUE!</v>
      </c>
      <c r="AG19" s="231" t="e">
        <f t="shared" si="6"/>
        <v>#VALUE!</v>
      </c>
      <c r="AH19" s="231">
        <f t="shared" si="7"/>
        <v>0</v>
      </c>
      <c r="AI19" s="224" t="str">
        <f t="shared" si="8"/>
        <v/>
      </c>
      <c r="AJ19" s="231" t="str">
        <f t="shared" si="9"/>
        <v/>
      </c>
      <c r="AK19" s="235" t="str">
        <f>IF(M19="1日",0,IF(AJ19="",AI19,AJ19))</f>
        <v/>
      </c>
      <c r="AL19" s="105"/>
      <c r="AM19" s="106" t="s">
        <v>36</v>
      </c>
      <c r="AN19" s="206" t="str">
        <f t="shared" si="3"/>
        <v/>
      </c>
      <c r="AO19" s="208" t="str">
        <f t="shared" si="4"/>
        <v/>
      </c>
      <c r="AP19" s="240" t="e">
        <f t="shared" si="10"/>
        <v>#VALUE!</v>
      </c>
      <c r="AQ19" s="240">
        <f t="shared" si="11"/>
        <v>0</v>
      </c>
      <c r="AR19" s="225" t="str">
        <f t="shared" si="12"/>
        <v/>
      </c>
      <c r="AS19" s="242" t="str">
        <f t="shared" si="13"/>
        <v/>
      </c>
      <c r="AT19" s="241" t="str">
        <f t="shared" si="14"/>
        <v/>
      </c>
      <c r="AU19" s="37"/>
      <c r="AV19" s="37"/>
    </row>
    <row r="20" spans="1:48" ht="45" customHeight="1" x14ac:dyDescent="0.15">
      <c r="B20" s="45">
        <f t="shared" si="15"/>
        <v>45542</v>
      </c>
      <c r="C20" s="46" t="str">
        <f t="shared" si="5"/>
        <v>土</v>
      </c>
      <c r="D20" s="283" t="str">
        <f>IF(OR(WEEKDAY(B20)=1,WEEKDAY(B20)=7),"休日",IF(ISNA(VLOOKUP(B20,'(事務用)2024年度休日一覧(土日除く)'!A:B,2,FALSE)),"","休日"))</f>
        <v>休日</v>
      </c>
      <c r="E20" s="130" t="str">
        <f>IF(D20="",Q9,"")</f>
        <v/>
      </c>
      <c r="F20" s="69" t="s">
        <v>12</v>
      </c>
      <c r="G20" s="77" t="str">
        <f>IF(D20="",IF(S9="","",S9),"")</f>
        <v/>
      </c>
      <c r="H20" s="135" t="str">
        <f>IF(D20="",Q10,"")</f>
        <v/>
      </c>
      <c r="I20" s="69" t="s">
        <v>12</v>
      </c>
      <c r="J20" s="78" t="str">
        <f>IF(D20="",IF(S10="","",S10),"")</f>
        <v/>
      </c>
      <c r="K20" s="210" t="str">
        <f>IF(D20="",IF(W9="","",W9),"")</f>
        <v/>
      </c>
      <c r="L20" s="149"/>
      <c r="M20" s="147"/>
      <c r="N20" s="45">
        <f t="shared" si="16"/>
        <v>45559</v>
      </c>
      <c r="O20" s="46" t="str">
        <f t="shared" si="0"/>
        <v>火</v>
      </c>
      <c r="P20" s="283" t="str">
        <f>IF(OR(WEEKDAY(N20)=1,WEEKDAY(N20)=7),"休日",IF(ISNA(VLOOKUP(N20,'(事務用)2024年度休日一覧(土日除く)'!A:B,2,FALSE)),"","休日"))</f>
        <v/>
      </c>
      <c r="Q20" s="130">
        <f>IF(P20="",Q9,"")</f>
        <v>0</v>
      </c>
      <c r="R20" s="69" t="s">
        <v>12</v>
      </c>
      <c r="S20" s="84" t="str">
        <f>IF(P20="",IF(S9="","",S9),"")</f>
        <v/>
      </c>
      <c r="T20" s="130">
        <f>IF(P20="",Q10,"")</f>
        <v>0</v>
      </c>
      <c r="U20" s="72" t="s">
        <v>12</v>
      </c>
      <c r="V20" s="154" t="str">
        <f>IF(P20="",IF(S10="","",S10),"")</f>
        <v/>
      </c>
      <c r="W20" s="46" t="str">
        <f>IF(P20="",IF(W9="","",W9),"")</f>
        <v/>
      </c>
      <c r="X20" s="150"/>
      <c r="Y20" s="119"/>
      <c r="Z20" s="52"/>
      <c r="AA20" s="105"/>
      <c r="AB20" s="105"/>
      <c r="AC20" s="105"/>
      <c r="AD20" s="109" t="s">
        <v>22</v>
      </c>
      <c r="AE20" s="206" t="str">
        <f t="shared" si="1"/>
        <v/>
      </c>
      <c r="AF20" s="206" t="str">
        <f t="shared" si="2"/>
        <v/>
      </c>
      <c r="AG20" s="231" t="e">
        <f t="shared" si="6"/>
        <v>#VALUE!</v>
      </c>
      <c r="AH20" s="231">
        <f t="shared" si="7"/>
        <v>0</v>
      </c>
      <c r="AI20" s="224" t="str">
        <f t="shared" si="8"/>
        <v/>
      </c>
      <c r="AJ20" s="231" t="str">
        <f t="shared" si="9"/>
        <v/>
      </c>
      <c r="AK20" s="235" t="str">
        <f t="shared" si="17"/>
        <v/>
      </c>
      <c r="AL20" s="105"/>
      <c r="AM20" s="106" t="s">
        <v>37</v>
      </c>
      <c r="AN20" s="206" t="e">
        <f t="shared" si="3"/>
        <v>#VALUE!</v>
      </c>
      <c r="AO20" s="208" t="e">
        <f t="shared" si="4"/>
        <v>#VALUE!</v>
      </c>
      <c r="AP20" s="240" t="e">
        <f t="shared" si="10"/>
        <v>#VALUE!</v>
      </c>
      <c r="AQ20" s="240">
        <f t="shared" si="11"/>
        <v>0</v>
      </c>
      <c r="AR20" s="225" t="str">
        <f t="shared" si="12"/>
        <v/>
      </c>
      <c r="AS20" s="242" t="str">
        <f t="shared" si="13"/>
        <v/>
      </c>
      <c r="AT20" s="241" t="str">
        <f t="shared" si="14"/>
        <v/>
      </c>
      <c r="AU20" s="37"/>
      <c r="AV20" s="37"/>
    </row>
    <row r="21" spans="1:48" ht="45" customHeight="1" x14ac:dyDescent="0.15">
      <c r="B21" s="45">
        <f t="shared" si="15"/>
        <v>45543</v>
      </c>
      <c r="C21" s="46" t="str">
        <f t="shared" si="5"/>
        <v>日</v>
      </c>
      <c r="D21" s="283" t="str">
        <f>IF(OR(WEEKDAY(B21)=1,WEEKDAY(B21)=7),"休日",IF(ISNA(VLOOKUP(B21,'(事務用)2024年度休日一覧(土日除く)'!A:B,2,FALSE)),"","休日"))</f>
        <v>休日</v>
      </c>
      <c r="E21" s="130" t="str">
        <f>IF(D21="",Q9,"")</f>
        <v/>
      </c>
      <c r="F21" s="69" t="s">
        <v>12</v>
      </c>
      <c r="G21" s="78" t="str">
        <f>IF(D21="",IF(S9="","",S9),"")</f>
        <v/>
      </c>
      <c r="H21" s="130" t="str">
        <f>IF(D21="",Q10,"")</f>
        <v/>
      </c>
      <c r="I21" s="69" t="s">
        <v>12</v>
      </c>
      <c r="J21" s="78" t="str">
        <f>IF(D21="",IF(S10="","",S10),"")</f>
        <v/>
      </c>
      <c r="K21" s="212" t="str">
        <f>IF(D21="",IF(W9="","",W9),"")</f>
        <v/>
      </c>
      <c r="L21" s="150"/>
      <c r="M21" s="147"/>
      <c r="N21" s="45">
        <f t="shared" si="16"/>
        <v>45560</v>
      </c>
      <c r="O21" s="46" t="str">
        <f t="shared" si="0"/>
        <v>水</v>
      </c>
      <c r="P21" s="283" t="str">
        <f>IF(OR(WEEKDAY(N21)=1,WEEKDAY(N21)=7),"休日",IF(ISNA(VLOOKUP(N21,'(事務用)2024年度休日一覧(土日除く)'!A:B,2,FALSE)),"","休日"))</f>
        <v/>
      </c>
      <c r="Q21" s="130">
        <f>IF(P21="",Q9,"")</f>
        <v>0</v>
      </c>
      <c r="R21" s="69" t="s">
        <v>12</v>
      </c>
      <c r="S21" s="84" t="str">
        <f>IF(P21="",IF(S9="","",S9),"")</f>
        <v/>
      </c>
      <c r="T21" s="130">
        <f>IF(P21="",Q10,"")</f>
        <v>0</v>
      </c>
      <c r="U21" s="72" t="s">
        <v>12</v>
      </c>
      <c r="V21" s="154" t="str">
        <f>IF(P21="",IF(S10="","",S10),"")</f>
        <v/>
      </c>
      <c r="W21" s="217" t="str">
        <f>IF(P21="",IF(W9="","",W9),"")</f>
        <v/>
      </c>
      <c r="X21" s="175"/>
      <c r="Y21" s="119"/>
      <c r="Z21" s="52"/>
      <c r="AA21" s="101"/>
      <c r="AB21" s="101"/>
      <c r="AC21" s="101"/>
      <c r="AD21" s="109" t="s">
        <v>23</v>
      </c>
      <c r="AE21" s="205" t="str">
        <f t="shared" si="1"/>
        <v/>
      </c>
      <c r="AF21" s="205" t="str">
        <f t="shared" si="2"/>
        <v/>
      </c>
      <c r="AG21" s="230" t="e">
        <f t="shared" si="6"/>
        <v>#VALUE!</v>
      </c>
      <c r="AH21" s="230">
        <f t="shared" si="7"/>
        <v>0</v>
      </c>
      <c r="AI21" s="221" t="str">
        <f t="shared" si="8"/>
        <v/>
      </c>
      <c r="AJ21" s="230" t="str">
        <f t="shared" si="9"/>
        <v/>
      </c>
      <c r="AK21" s="236" t="str">
        <f t="shared" si="17"/>
        <v/>
      </c>
      <c r="AL21" s="101"/>
      <c r="AM21" s="106" t="s">
        <v>38</v>
      </c>
      <c r="AN21" s="208" t="e">
        <f t="shared" si="3"/>
        <v>#VALUE!</v>
      </c>
      <c r="AO21" s="208" t="e">
        <f t="shared" si="4"/>
        <v>#VALUE!</v>
      </c>
      <c r="AP21" s="240" t="e">
        <f t="shared" si="10"/>
        <v>#VALUE!</v>
      </c>
      <c r="AQ21" s="240">
        <f t="shared" si="11"/>
        <v>0</v>
      </c>
      <c r="AR21" s="225" t="str">
        <f t="shared" si="12"/>
        <v/>
      </c>
      <c r="AS21" s="242" t="str">
        <f t="shared" si="13"/>
        <v/>
      </c>
      <c r="AT21" s="241" t="str">
        <f t="shared" si="14"/>
        <v/>
      </c>
      <c r="AU21" s="37"/>
      <c r="AV21" s="37"/>
    </row>
    <row r="22" spans="1:48" ht="45" customHeight="1" x14ac:dyDescent="0.15">
      <c r="B22" s="45">
        <f t="shared" si="15"/>
        <v>45544</v>
      </c>
      <c r="C22" s="46" t="str">
        <f t="shared" si="5"/>
        <v>月</v>
      </c>
      <c r="D22" s="283" t="str">
        <f>IF(OR(WEEKDAY(B22)=1,WEEKDAY(B22)=7),"休日",IF(ISNA(VLOOKUP(B22,'(事務用)2024年度休日一覧(土日除く)'!A:B,2,FALSE)),"","休日"))</f>
        <v/>
      </c>
      <c r="E22" s="130">
        <f>IF(D22="",Q9,"")</f>
        <v>0</v>
      </c>
      <c r="F22" s="69" t="s">
        <v>12</v>
      </c>
      <c r="G22" s="83" t="str">
        <f>IF(D22="",IF(S9="","",S9),"")</f>
        <v/>
      </c>
      <c r="H22" s="130">
        <f>IF(D22="",Q10,"")</f>
        <v>0</v>
      </c>
      <c r="I22" s="69" t="s">
        <v>12</v>
      </c>
      <c r="J22" s="80" t="str">
        <f>IF(D22="",IF(S10="","",S10),"")</f>
        <v/>
      </c>
      <c r="K22" s="213" t="str">
        <f>IF(D22="",IF(W9="","",W9),"")</f>
        <v/>
      </c>
      <c r="L22" s="151"/>
      <c r="M22" s="147"/>
      <c r="N22" s="45">
        <f t="shared" si="16"/>
        <v>45561</v>
      </c>
      <c r="O22" s="46" t="str">
        <f t="shared" si="0"/>
        <v>木</v>
      </c>
      <c r="P22" s="283" t="str">
        <f>IF(OR(WEEKDAY(N22)=1,WEEKDAY(N22)=7),"休日",IF(ISNA(VLOOKUP(N22,'(事務用)2024年度休日一覧(土日除く)'!A:B,2,FALSE)),"","休日"))</f>
        <v/>
      </c>
      <c r="Q22" s="130">
        <f>IF(P22="",Q9,"")</f>
        <v>0</v>
      </c>
      <c r="R22" s="69" t="s">
        <v>12</v>
      </c>
      <c r="S22" s="84" t="str">
        <f>IF(P22="",IF(S9="","",S9),"")</f>
        <v/>
      </c>
      <c r="T22" s="130">
        <f>IF(P22="",Q10,"")</f>
        <v>0</v>
      </c>
      <c r="U22" s="72" t="s">
        <v>12</v>
      </c>
      <c r="V22" s="154" t="str">
        <f>IF(P22="",IF(S10="","",S10),"")</f>
        <v/>
      </c>
      <c r="W22" s="217" t="str">
        <f>IF(P22="",IF(W9="","",W9),"")</f>
        <v/>
      </c>
      <c r="X22" s="150"/>
      <c r="Y22" s="119"/>
      <c r="Z22" s="52"/>
      <c r="AA22" s="102"/>
      <c r="AB22" s="102"/>
      <c r="AC22" s="104"/>
      <c r="AD22" s="109" t="s">
        <v>24</v>
      </c>
      <c r="AE22" s="207" t="e">
        <f t="shared" si="1"/>
        <v>#VALUE!</v>
      </c>
      <c r="AF22" s="207" t="e">
        <f t="shared" si="2"/>
        <v>#VALUE!</v>
      </c>
      <c r="AG22" s="232" t="e">
        <f t="shared" si="6"/>
        <v>#VALUE!</v>
      </c>
      <c r="AH22" s="232">
        <f t="shared" si="7"/>
        <v>0</v>
      </c>
      <c r="AI22" s="222" t="str">
        <f t="shared" si="8"/>
        <v/>
      </c>
      <c r="AJ22" s="232" t="str">
        <f t="shared" si="9"/>
        <v/>
      </c>
      <c r="AK22" s="236" t="str">
        <f t="shared" si="17"/>
        <v/>
      </c>
      <c r="AL22" s="37"/>
      <c r="AM22" s="106" t="s">
        <v>39</v>
      </c>
      <c r="AN22" s="208" t="e">
        <f t="shared" si="3"/>
        <v>#VALUE!</v>
      </c>
      <c r="AO22" s="208" t="e">
        <f t="shared" si="4"/>
        <v>#VALUE!</v>
      </c>
      <c r="AP22" s="240" t="e">
        <f t="shared" si="10"/>
        <v>#VALUE!</v>
      </c>
      <c r="AQ22" s="240">
        <f t="shared" si="11"/>
        <v>0</v>
      </c>
      <c r="AR22" s="225" t="str">
        <f t="shared" si="12"/>
        <v/>
      </c>
      <c r="AS22" s="242" t="str">
        <f t="shared" si="13"/>
        <v/>
      </c>
      <c r="AT22" s="241" t="str">
        <f t="shared" si="14"/>
        <v/>
      </c>
      <c r="AU22" s="37"/>
      <c r="AV22" s="37"/>
    </row>
    <row r="23" spans="1:48" ht="45" customHeight="1" x14ac:dyDescent="0.15">
      <c r="B23" s="45">
        <f t="shared" si="15"/>
        <v>45545</v>
      </c>
      <c r="C23" s="46" t="str">
        <f t="shared" si="5"/>
        <v>火</v>
      </c>
      <c r="D23" s="283" t="str">
        <f>IF(OR(WEEKDAY(B23)=1,WEEKDAY(B23)=7),"休日",IF(ISNA(VLOOKUP(B23,'(事務用)2024年度休日一覧(土日除く)'!A:B,2,FALSE)),"","休日"))</f>
        <v/>
      </c>
      <c r="E23" s="130">
        <f>IF(D23="",Q9,"")</f>
        <v>0</v>
      </c>
      <c r="F23" s="69" t="s">
        <v>12</v>
      </c>
      <c r="G23" s="78" t="str">
        <f>IF(D23="",IF(S9="","",S9),"")</f>
        <v/>
      </c>
      <c r="H23" s="130">
        <f>IF(D23="",Q10,"")</f>
        <v>0</v>
      </c>
      <c r="I23" s="69" t="s">
        <v>12</v>
      </c>
      <c r="J23" s="77" t="str">
        <f>IF(D23="",IF(S10="","",S10),"")</f>
        <v/>
      </c>
      <c r="K23" s="210" t="str">
        <f>IF(D23="",IF(W9="","",W9),"")</f>
        <v/>
      </c>
      <c r="L23" s="150"/>
      <c r="M23" s="74"/>
      <c r="N23" s="45">
        <f t="shared" si="16"/>
        <v>45562</v>
      </c>
      <c r="O23" s="46" t="str">
        <f t="shared" si="0"/>
        <v>金</v>
      </c>
      <c r="P23" s="283" t="str">
        <f>IF(OR(WEEKDAY(N23)=1,WEEKDAY(N23)=7),"休日",IF(ISNA(VLOOKUP(N23,'(事務用)2024年度休日一覧(土日除く)'!A:B,2,FALSE)),"","休日"))</f>
        <v/>
      </c>
      <c r="Q23" s="130">
        <f>IF(P23="",Q9,"")</f>
        <v>0</v>
      </c>
      <c r="R23" s="69" t="s">
        <v>12</v>
      </c>
      <c r="S23" s="84" t="str">
        <f>IF(P23="",IF(S9="","",S9),"")</f>
        <v/>
      </c>
      <c r="T23" s="130">
        <f>IF(P23="",Q10,"")</f>
        <v>0</v>
      </c>
      <c r="U23" s="69" t="s">
        <v>12</v>
      </c>
      <c r="V23" s="154" t="str">
        <f>IF(P23="",IF(S10="","",S10),"")</f>
        <v/>
      </c>
      <c r="W23" s="217" t="str">
        <f>IF(P23="",IF(W9="","",W9),"")</f>
        <v/>
      </c>
      <c r="X23" s="150"/>
      <c r="Y23" s="256"/>
      <c r="Z23" s="52"/>
      <c r="AA23" s="12"/>
      <c r="AB23" s="12"/>
      <c r="AC23" s="22"/>
      <c r="AD23" s="109" t="s">
        <v>25</v>
      </c>
      <c r="AE23" s="207" t="e">
        <f t="shared" si="1"/>
        <v>#VALUE!</v>
      </c>
      <c r="AF23" s="207" t="e">
        <f t="shared" si="2"/>
        <v>#VALUE!</v>
      </c>
      <c r="AG23" s="232" t="e">
        <f t="shared" si="6"/>
        <v>#VALUE!</v>
      </c>
      <c r="AH23" s="232">
        <f t="shared" si="7"/>
        <v>0</v>
      </c>
      <c r="AI23" s="222" t="str">
        <f t="shared" si="8"/>
        <v/>
      </c>
      <c r="AJ23" s="232" t="str">
        <f t="shared" si="9"/>
        <v/>
      </c>
      <c r="AK23" s="236" t="str">
        <f t="shared" si="17"/>
        <v/>
      </c>
      <c r="AM23" s="106" t="s">
        <v>40</v>
      </c>
      <c r="AN23" s="208" t="e">
        <f t="shared" si="3"/>
        <v>#VALUE!</v>
      </c>
      <c r="AO23" s="208" t="e">
        <f t="shared" si="4"/>
        <v>#VALUE!</v>
      </c>
      <c r="AP23" s="240" t="e">
        <f t="shared" si="10"/>
        <v>#VALUE!</v>
      </c>
      <c r="AQ23" s="240">
        <f t="shared" si="11"/>
        <v>0</v>
      </c>
      <c r="AR23" s="225" t="str">
        <f t="shared" si="12"/>
        <v/>
      </c>
      <c r="AS23" s="242" t="str">
        <f t="shared" si="13"/>
        <v/>
      </c>
      <c r="AT23" s="241" t="str">
        <f t="shared" si="14"/>
        <v/>
      </c>
    </row>
    <row r="24" spans="1:48" ht="45" customHeight="1" x14ac:dyDescent="0.15">
      <c r="B24" s="45">
        <f t="shared" si="15"/>
        <v>45546</v>
      </c>
      <c r="C24" s="46" t="str">
        <f t="shared" si="5"/>
        <v>水</v>
      </c>
      <c r="D24" s="283" t="str">
        <f>IF(OR(WEEKDAY(B24)=1,WEEKDAY(B24)=7),"休日",IF(ISNA(VLOOKUP(B24,'(事務用)2024年度休日一覧(土日除く)'!A:B,2,FALSE)),"","休日"))</f>
        <v/>
      </c>
      <c r="E24" s="130">
        <f>IF(D24="",Q9,"")</f>
        <v>0</v>
      </c>
      <c r="F24" s="69" t="s">
        <v>12</v>
      </c>
      <c r="G24" s="83" t="str">
        <f>IF(D24="",IF(S9="","",S9),"")</f>
        <v/>
      </c>
      <c r="H24" s="134">
        <f>IF(D24="",Q10,"")</f>
        <v>0</v>
      </c>
      <c r="I24" s="69" t="s">
        <v>12</v>
      </c>
      <c r="J24" s="77" t="str">
        <f>IF(D24="",IF(S10="","",S10),"")</f>
        <v/>
      </c>
      <c r="K24" s="46" t="str">
        <f>IF(D24="",IF(W9="","",W9),"")</f>
        <v/>
      </c>
      <c r="L24" s="151"/>
      <c r="M24" s="147"/>
      <c r="N24" s="45">
        <f t="shared" si="16"/>
        <v>45563</v>
      </c>
      <c r="O24" s="46" t="str">
        <f t="shared" si="0"/>
        <v>土</v>
      </c>
      <c r="P24" s="283" t="str">
        <f>IF(OR(WEEKDAY(N24)=1,WEEKDAY(N24)=7),"休日",IF(ISNA(VLOOKUP(N24,'(事務用)2024年度休日一覧(土日除く)'!A:B,2,FALSE)),"","休日"))</f>
        <v>休日</v>
      </c>
      <c r="Q24" s="130" t="str">
        <f>IF(P24="",Q9,"")</f>
        <v/>
      </c>
      <c r="R24" s="69" t="s">
        <v>12</v>
      </c>
      <c r="S24" s="84" t="str">
        <f>IF(P24="",IF(S9="","",S9),"")</f>
        <v/>
      </c>
      <c r="T24" s="130" t="str">
        <f>IF(P24="",Q10,"")</f>
        <v/>
      </c>
      <c r="U24" s="72" t="s">
        <v>12</v>
      </c>
      <c r="V24" s="154" t="str">
        <f>IF(P24="",IF(S10="","",S10),"")</f>
        <v/>
      </c>
      <c r="W24" s="217" t="str">
        <f>IF(P24="",IF(W9="","",W9),"")</f>
        <v/>
      </c>
      <c r="X24" s="150"/>
      <c r="Y24" s="256"/>
      <c r="Z24" s="52"/>
      <c r="AA24" s="59"/>
      <c r="AB24" s="12"/>
      <c r="AC24" s="22"/>
      <c r="AD24" s="109" t="s">
        <v>26</v>
      </c>
      <c r="AE24" s="207" t="e">
        <f t="shared" si="1"/>
        <v>#VALUE!</v>
      </c>
      <c r="AF24" s="207" t="e">
        <f t="shared" si="2"/>
        <v>#VALUE!</v>
      </c>
      <c r="AG24" s="232" t="e">
        <f t="shared" si="6"/>
        <v>#VALUE!</v>
      </c>
      <c r="AH24" s="232">
        <f t="shared" si="7"/>
        <v>0</v>
      </c>
      <c r="AI24" s="222" t="str">
        <f t="shared" si="8"/>
        <v/>
      </c>
      <c r="AJ24" s="232" t="str">
        <f t="shared" si="9"/>
        <v/>
      </c>
      <c r="AK24" s="236" t="str">
        <f t="shared" si="17"/>
        <v/>
      </c>
      <c r="AM24" s="106" t="s">
        <v>41</v>
      </c>
      <c r="AN24" s="208" t="str">
        <f t="shared" si="3"/>
        <v/>
      </c>
      <c r="AO24" s="208" t="str">
        <f t="shared" si="4"/>
        <v/>
      </c>
      <c r="AP24" s="240" t="e">
        <f t="shared" si="10"/>
        <v>#VALUE!</v>
      </c>
      <c r="AQ24" s="240">
        <f t="shared" si="11"/>
        <v>0</v>
      </c>
      <c r="AR24" s="225" t="str">
        <f t="shared" si="12"/>
        <v/>
      </c>
      <c r="AS24" s="242" t="str">
        <f t="shared" si="13"/>
        <v/>
      </c>
      <c r="AT24" s="241" t="str">
        <f t="shared" si="14"/>
        <v/>
      </c>
    </row>
    <row r="25" spans="1:48" ht="45" customHeight="1" x14ac:dyDescent="0.15">
      <c r="B25" s="45">
        <f t="shared" si="15"/>
        <v>45547</v>
      </c>
      <c r="C25" s="46" t="str">
        <f t="shared" si="5"/>
        <v>木</v>
      </c>
      <c r="D25" s="283" t="str">
        <f>IF(OR(WEEKDAY(B25)=1,WEEKDAY(B25)=7),"休日",IF(ISNA(VLOOKUP(B25,'(事務用)2024年度休日一覧(土日除く)'!A:B,2,FALSE)),"","休日"))</f>
        <v/>
      </c>
      <c r="E25" s="130">
        <f>IF(D25="",Q9,"")</f>
        <v>0</v>
      </c>
      <c r="F25" s="69" t="s">
        <v>12</v>
      </c>
      <c r="G25" s="77" t="str">
        <f>IF(D25="",IF(S9="","",S9),"")</f>
        <v/>
      </c>
      <c r="H25" s="135">
        <f>IF(D25="",Q10,"")</f>
        <v>0</v>
      </c>
      <c r="I25" s="72" t="s">
        <v>12</v>
      </c>
      <c r="J25" s="78" t="str">
        <f>IF(D25="",IF(S10="","",S10),"")</f>
        <v/>
      </c>
      <c r="K25" s="212" t="str">
        <f>IF(D25="",IF(W9="","",W9),"")</f>
        <v/>
      </c>
      <c r="L25" s="150"/>
      <c r="M25" s="74"/>
      <c r="N25" s="45">
        <f t="shared" si="16"/>
        <v>45564</v>
      </c>
      <c r="O25" s="46" t="str">
        <f t="shared" si="0"/>
        <v>日</v>
      </c>
      <c r="P25" s="283" t="str">
        <f>IF(OR(WEEKDAY(N25)=1,WEEKDAY(N25)=7),"休日",IF(ISNA(VLOOKUP(N25,'(事務用)2024年度休日一覧(土日除く)'!A:B,2,FALSE)),"","休日"))</f>
        <v>休日</v>
      </c>
      <c r="Q25" s="130" t="str">
        <f>IF(P25="",Q9,"")</f>
        <v/>
      </c>
      <c r="R25" s="69" t="s">
        <v>12</v>
      </c>
      <c r="S25" s="84" t="str">
        <f>IF(P25="",IF(S9="","",S9),"")</f>
        <v/>
      </c>
      <c r="T25" s="130" t="str">
        <f>IF(P25="",Q10,"")</f>
        <v/>
      </c>
      <c r="U25" s="72" t="s">
        <v>12</v>
      </c>
      <c r="V25" s="154" t="str">
        <f>IF(P25="",IF(S10="","",S10),"")</f>
        <v/>
      </c>
      <c r="W25" s="217" t="str">
        <f>IF(P25="",IF(W9="","",W9),"")</f>
        <v/>
      </c>
      <c r="X25" s="150"/>
      <c r="Y25" s="256"/>
      <c r="Z25" s="52"/>
      <c r="AA25" s="12"/>
      <c r="AB25" s="12"/>
      <c r="AC25" s="22"/>
      <c r="AD25" s="109" t="s">
        <v>27</v>
      </c>
      <c r="AE25" s="207" t="e">
        <f t="shared" si="1"/>
        <v>#VALUE!</v>
      </c>
      <c r="AF25" s="207" t="e">
        <f t="shared" si="2"/>
        <v>#VALUE!</v>
      </c>
      <c r="AG25" s="232" t="e">
        <f t="shared" si="6"/>
        <v>#VALUE!</v>
      </c>
      <c r="AH25" s="232">
        <f t="shared" si="7"/>
        <v>0</v>
      </c>
      <c r="AI25" s="222" t="str">
        <f t="shared" si="8"/>
        <v/>
      </c>
      <c r="AJ25" s="232" t="str">
        <f t="shared" si="9"/>
        <v/>
      </c>
      <c r="AK25" s="236" t="str">
        <f t="shared" si="17"/>
        <v/>
      </c>
      <c r="AM25" s="106" t="s">
        <v>42</v>
      </c>
      <c r="AN25" s="208" t="str">
        <f t="shared" si="3"/>
        <v/>
      </c>
      <c r="AO25" s="208" t="str">
        <f t="shared" si="4"/>
        <v/>
      </c>
      <c r="AP25" s="240" t="e">
        <f t="shared" si="10"/>
        <v>#VALUE!</v>
      </c>
      <c r="AQ25" s="240">
        <f t="shared" si="11"/>
        <v>0</v>
      </c>
      <c r="AR25" s="225" t="str">
        <f t="shared" si="12"/>
        <v/>
      </c>
      <c r="AS25" s="242" t="str">
        <f t="shared" si="13"/>
        <v/>
      </c>
      <c r="AT25" s="241" t="str">
        <f t="shared" si="14"/>
        <v/>
      </c>
    </row>
    <row r="26" spans="1:48" ht="45" customHeight="1" x14ac:dyDescent="0.15">
      <c r="B26" s="45">
        <f t="shared" si="15"/>
        <v>45548</v>
      </c>
      <c r="C26" s="46" t="str">
        <f t="shared" si="5"/>
        <v>金</v>
      </c>
      <c r="D26" s="283" t="str">
        <f>IF(OR(WEEKDAY(B26)=1,WEEKDAY(B26)=7),"休日",IF(ISNA(VLOOKUP(B26,'(事務用)2024年度休日一覧(土日除く)'!A:B,2,FALSE)),"","休日"))</f>
        <v/>
      </c>
      <c r="E26" s="130">
        <f>IF(D26="",Q9,"")</f>
        <v>0</v>
      </c>
      <c r="F26" s="69" t="s">
        <v>12</v>
      </c>
      <c r="G26" s="77" t="str">
        <f>IF(D26="",IF(S9="","",S9),"")</f>
        <v/>
      </c>
      <c r="H26" s="130">
        <f>IF(D26="",Q10,"")</f>
        <v>0</v>
      </c>
      <c r="I26" s="72" t="s">
        <v>12</v>
      </c>
      <c r="J26" s="77" t="str">
        <f>IF(D26="",IF(S10="","",S10),"")</f>
        <v/>
      </c>
      <c r="K26" s="210" t="str">
        <f>IF(D26="",IF(W9="","",W9),"")</f>
        <v/>
      </c>
      <c r="L26" s="150"/>
      <c r="M26" s="146"/>
      <c r="N26" s="47">
        <f t="shared" si="16"/>
        <v>45565</v>
      </c>
      <c r="O26" s="48" t="str">
        <f t="shared" si="0"/>
        <v>月</v>
      </c>
      <c r="P26" s="284" t="str">
        <f>IF(OR(WEEKDAY(N26)=1,WEEKDAY(N26)=7),"休日",IF(ISNA(VLOOKUP(N26,'(事務用)2024年度休日一覧(土日除く)'!A:B,2,FALSE)),"","休日"))</f>
        <v/>
      </c>
      <c r="Q26" s="135">
        <f>IF(P26="",Q9,"")</f>
        <v>0</v>
      </c>
      <c r="R26" s="69" t="s">
        <v>12</v>
      </c>
      <c r="S26" s="251" t="str">
        <f>IF(P26="",IF(S9="","",S9),"")</f>
        <v/>
      </c>
      <c r="T26" s="135">
        <f>IF(P26="",Q10,"")</f>
        <v>0</v>
      </c>
      <c r="U26" s="73" t="s">
        <v>12</v>
      </c>
      <c r="V26" s="80" t="str">
        <f>IF(P26="",IF(S10="","",S10),"")</f>
        <v/>
      </c>
      <c r="W26" s="46" t="str">
        <f>IF(P26="",IF(W9="","",W9),"")</f>
        <v/>
      </c>
      <c r="X26" s="150"/>
      <c r="Y26" s="119"/>
      <c r="Z26" s="52"/>
      <c r="AA26" s="12"/>
      <c r="AB26" s="12"/>
      <c r="AC26" s="22"/>
      <c r="AD26" s="109" t="s">
        <v>28</v>
      </c>
      <c r="AE26" s="207" t="e">
        <f t="shared" si="1"/>
        <v>#VALUE!</v>
      </c>
      <c r="AF26" s="207" t="e">
        <f t="shared" si="2"/>
        <v>#VALUE!</v>
      </c>
      <c r="AG26" s="232" t="e">
        <f t="shared" si="6"/>
        <v>#VALUE!</v>
      </c>
      <c r="AH26" s="232">
        <f t="shared" si="7"/>
        <v>0</v>
      </c>
      <c r="AI26" s="222" t="str">
        <f t="shared" si="8"/>
        <v/>
      </c>
      <c r="AJ26" s="232" t="str">
        <f t="shared" si="9"/>
        <v/>
      </c>
      <c r="AK26" s="236" t="str">
        <f t="shared" si="17"/>
        <v/>
      </c>
      <c r="AM26" s="106" t="s">
        <v>43</v>
      </c>
      <c r="AN26" s="208" t="e">
        <f t="shared" si="3"/>
        <v>#VALUE!</v>
      </c>
      <c r="AO26" s="208" t="e">
        <f t="shared" si="4"/>
        <v>#VALUE!</v>
      </c>
      <c r="AP26" s="240" t="e">
        <f t="shared" si="10"/>
        <v>#VALUE!</v>
      </c>
      <c r="AQ26" s="240">
        <f t="shared" si="11"/>
        <v>0</v>
      </c>
      <c r="AR26" s="225" t="str">
        <f t="shared" si="12"/>
        <v/>
      </c>
      <c r="AS26" s="242" t="str">
        <f t="shared" si="13"/>
        <v/>
      </c>
      <c r="AT26" s="241" t="str">
        <f t="shared" si="14"/>
        <v/>
      </c>
    </row>
    <row r="27" spans="1:48" ht="45" customHeight="1" thickBot="1" x14ac:dyDescent="0.2">
      <c r="B27" s="45">
        <f t="shared" si="15"/>
        <v>45549</v>
      </c>
      <c r="C27" s="46" t="str">
        <f t="shared" si="5"/>
        <v>土</v>
      </c>
      <c r="D27" s="283" t="str">
        <f>IF(OR(WEEKDAY(B27)=1,WEEKDAY(B27)=7),"休日",IF(ISNA(VLOOKUP(B27,'(事務用)2024年度休日一覧(土日除く)'!A:B,2,FALSE)),"","休日"))</f>
        <v>休日</v>
      </c>
      <c r="E27" s="130" t="str">
        <f>IF(D27="",Q9,"")</f>
        <v/>
      </c>
      <c r="F27" s="69" t="s">
        <v>12</v>
      </c>
      <c r="G27" s="78" t="str">
        <f>IF(D27="",IF(S9="","",S9),"")</f>
        <v/>
      </c>
      <c r="H27" s="130" t="str">
        <f>IF(D27="",Q10,"")</f>
        <v/>
      </c>
      <c r="I27" s="69" t="s">
        <v>12</v>
      </c>
      <c r="J27" s="78" t="str">
        <f>IF(D27="",IF(S10="","",S10),"")</f>
        <v/>
      </c>
      <c r="K27" s="212" t="str">
        <f>IF(D27="",IF(W9="","",W9),"")</f>
        <v/>
      </c>
      <c r="L27" s="150"/>
      <c r="M27" s="118"/>
      <c r="N27" s="47"/>
      <c r="O27" s="49"/>
      <c r="P27" s="285"/>
      <c r="Q27" s="132"/>
      <c r="R27" s="67"/>
      <c r="S27" s="87"/>
      <c r="T27" s="139"/>
      <c r="U27" s="89"/>
      <c r="V27" s="161"/>
      <c r="W27" s="219"/>
      <c r="X27" s="151"/>
      <c r="Y27" s="119"/>
      <c r="Z27" s="52"/>
      <c r="AA27" s="23"/>
      <c r="AB27" s="286"/>
      <c r="AC27" s="18"/>
      <c r="AD27" s="109" t="s">
        <v>29</v>
      </c>
      <c r="AE27" s="205" t="str">
        <f t="shared" si="1"/>
        <v/>
      </c>
      <c r="AF27" s="205" t="str">
        <f t="shared" si="2"/>
        <v/>
      </c>
      <c r="AG27" s="230" t="e">
        <f t="shared" si="6"/>
        <v>#VALUE!</v>
      </c>
      <c r="AH27" s="230">
        <f t="shared" si="7"/>
        <v>0</v>
      </c>
      <c r="AI27" s="221" t="str">
        <f t="shared" si="8"/>
        <v/>
      </c>
      <c r="AJ27" s="230" t="str">
        <f t="shared" si="9"/>
        <v/>
      </c>
      <c r="AK27" s="236" t="str">
        <f t="shared" si="17"/>
        <v/>
      </c>
      <c r="AM27" s="106"/>
      <c r="AN27" s="209"/>
      <c r="AO27" s="208"/>
      <c r="AP27" s="240"/>
      <c r="AQ27" s="240"/>
      <c r="AR27" s="225"/>
      <c r="AS27" s="242"/>
      <c r="AT27" s="243"/>
    </row>
    <row r="28" spans="1:48" ht="45" customHeight="1" x14ac:dyDescent="0.15">
      <c r="B28" s="45">
        <f t="shared" si="15"/>
        <v>45550</v>
      </c>
      <c r="C28" s="46" t="str">
        <f t="shared" si="5"/>
        <v>日</v>
      </c>
      <c r="D28" s="283" t="str">
        <f>IF(OR(WEEKDAY(B28)=1,WEEKDAY(B28)=7),"休日",IF(ISNA(VLOOKUP(B28,'(事務用)2024年度休日一覧(土日除く)'!A:B,2,FALSE)),"","休日"))</f>
        <v>休日</v>
      </c>
      <c r="E28" s="130" t="str">
        <f>IF(D28="",Q9,"")</f>
        <v/>
      </c>
      <c r="F28" s="69" t="s">
        <v>12</v>
      </c>
      <c r="G28" s="78" t="str">
        <f>IF(D28="",IF(S9="","",S9),"")</f>
        <v/>
      </c>
      <c r="H28" s="130" t="str">
        <f>IF(D28="",Q10,"")</f>
        <v/>
      </c>
      <c r="I28" s="72" t="s">
        <v>12</v>
      </c>
      <c r="J28" s="80" t="str">
        <f>IF(D28="",IF(S10="","",S10),"")</f>
        <v/>
      </c>
      <c r="K28" s="213" t="str">
        <f>IF(D28="",IF(W9="","",W9),"")</f>
        <v/>
      </c>
      <c r="L28" s="151"/>
      <c r="M28" s="74"/>
      <c r="N28" s="361"/>
      <c r="O28" s="362" t="s">
        <v>74</v>
      </c>
      <c r="P28" s="362"/>
      <c r="Q28" s="362"/>
      <c r="R28" s="362"/>
      <c r="S28" s="362"/>
      <c r="T28" s="362"/>
      <c r="U28" s="362"/>
      <c r="V28" s="362"/>
      <c r="W28" s="362"/>
      <c r="X28" s="362"/>
      <c r="Y28" s="362"/>
      <c r="Z28" s="52"/>
      <c r="AA28" s="23"/>
      <c r="AB28" s="286"/>
      <c r="AC28" s="18"/>
      <c r="AD28" s="109" t="s">
        <v>30</v>
      </c>
      <c r="AE28" s="205" t="str">
        <f t="shared" si="1"/>
        <v/>
      </c>
      <c r="AF28" s="205" t="str">
        <f t="shared" si="2"/>
        <v/>
      </c>
      <c r="AG28" s="230" t="e">
        <f t="shared" si="6"/>
        <v>#VALUE!</v>
      </c>
      <c r="AH28" s="230">
        <f t="shared" si="7"/>
        <v>0</v>
      </c>
      <c r="AI28" s="221" t="str">
        <f t="shared" si="8"/>
        <v/>
      </c>
      <c r="AJ28" s="230" t="str">
        <f t="shared" si="9"/>
        <v/>
      </c>
      <c r="AK28" s="236" t="str">
        <f t="shared" si="17"/>
        <v/>
      </c>
      <c r="AM28" s="363"/>
      <c r="AN28" s="364"/>
      <c r="AO28" s="159"/>
      <c r="AP28" s="160"/>
      <c r="AQ28" s="160"/>
      <c r="AR28" s="156"/>
    </row>
    <row r="29" spans="1:48" ht="45" customHeight="1" x14ac:dyDescent="0.15">
      <c r="B29" s="47">
        <f t="shared" si="15"/>
        <v>45551</v>
      </c>
      <c r="C29" s="48" t="str">
        <f t="shared" si="5"/>
        <v>月</v>
      </c>
      <c r="D29" s="284" t="str">
        <f>IF(OR(WEEKDAY(B29)=1,WEEKDAY(B29)=7),"休日",IF(ISNA(VLOOKUP(B29,'(事務用)2024年度休日一覧(土日除く)'!A:B,2,FALSE)),"","休日"))</f>
        <v>休日</v>
      </c>
      <c r="E29" s="130" t="str">
        <f>IF(D29="",Q9,"")</f>
        <v/>
      </c>
      <c r="F29" s="70" t="s">
        <v>12</v>
      </c>
      <c r="G29" s="78" t="str">
        <f>IF(D29="",IF(S9="","",S9),"")</f>
        <v/>
      </c>
      <c r="H29" s="130" t="str">
        <f>IF(D29="",Q10,"")</f>
        <v/>
      </c>
      <c r="I29" s="73" t="s">
        <v>12</v>
      </c>
      <c r="J29" s="77" t="str">
        <f>IF(D29="",IF(S10="","",S10),"")</f>
        <v/>
      </c>
      <c r="K29" s="210" t="str">
        <f>IF(D29="",IF(W9="","",W9),"")</f>
        <v/>
      </c>
      <c r="L29" s="150"/>
      <c r="M29" s="118"/>
      <c r="N29" s="301"/>
      <c r="O29" s="302"/>
      <c r="P29" s="302"/>
      <c r="Q29" s="302"/>
      <c r="R29" s="302"/>
      <c r="S29" s="302"/>
      <c r="T29" s="302"/>
      <c r="U29" s="302"/>
      <c r="V29" s="302"/>
      <c r="W29" s="302"/>
      <c r="X29" s="302"/>
      <c r="Y29" s="302"/>
      <c r="Z29" s="287"/>
      <c r="AA29" s="19"/>
      <c r="AB29" s="23"/>
      <c r="AC29" s="286"/>
      <c r="AD29" s="109" t="s">
        <v>58</v>
      </c>
      <c r="AE29" s="205" t="str">
        <f t="shared" si="1"/>
        <v/>
      </c>
      <c r="AF29" s="205" t="str">
        <f t="shared" si="2"/>
        <v/>
      </c>
      <c r="AG29" s="233" t="e">
        <f t="shared" si="6"/>
        <v>#VALUE!</v>
      </c>
      <c r="AH29" s="233">
        <f t="shared" si="7"/>
        <v>0</v>
      </c>
      <c r="AI29" s="221" t="str">
        <f t="shared" si="8"/>
        <v/>
      </c>
      <c r="AJ29" s="230" t="str">
        <f t="shared" si="9"/>
        <v/>
      </c>
      <c r="AK29" s="236" t="str">
        <f t="shared" si="17"/>
        <v/>
      </c>
      <c r="AL29" s="176"/>
    </row>
    <row r="30" spans="1:48" ht="45" customHeight="1" thickBot="1" x14ac:dyDescent="0.2">
      <c r="A30" s="179"/>
      <c r="B30" s="178">
        <f t="shared" si="15"/>
        <v>45552</v>
      </c>
      <c r="C30" s="49" t="str">
        <f t="shared" si="5"/>
        <v>火</v>
      </c>
      <c r="D30" s="94" t="str">
        <f>IF(OR(WEEKDAY(B30)=1,WEEKDAY(B30)=7),"休日",IF(ISNA(VLOOKUP(B30,'(事務用)2024年度休日一覧(土日除く)'!A:B,2,FALSE)),"","休日"))</f>
        <v/>
      </c>
      <c r="E30" s="132">
        <f>IF(D30="",Q9,"")</f>
        <v>0</v>
      </c>
      <c r="F30" s="71" t="s">
        <v>12</v>
      </c>
      <c r="G30" s="83" t="str">
        <f>IF(D30="",IF(S9="","",S9),"")</f>
        <v/>
      </c>
      <c r="H30" s="138">
        <f>IF(D30="",Q10,"")</f>
        <v>0</v>
      </c>
      <c r="I30" s="71" t="s">
        <v>12</v>
      </c>
      <c r="J30" s="82" t="str">
        <f>IF(D30="",IF(S10="","",S10),"")</f>
        <v/>
      </c>
      <c r="K30" s="49" t="str">
        <f>IF(D30="",IF(W9="","",W9),"")</f>
        <v/>
      </c>
      <c r="L30" s="152"/>
      <c r="M30" s="74"/>
      <c r="N30" s="43"/>
      <c r="O30" s="294" t="s">
        <v>77</v>
      </c>
      <c r="P30" s="337"/>
      <c r="Q30" s="337"/>
      <c r="R30" s="295"/>
      <c r="S30" s="42">
        <f>COUNT(B14:B30,N14:N27)</f>
        <v>30</v>
      </c>
      <c r="T30" s="326" t="s">
        <v>78</v>
      </c>
      <c r="U30" s="328"/>
      <c r="V30" s="328"/>
      <c r="W30" s="328"/>
      <c r="X30" s="365">
        <f>SUM(AK14:AK30,AT14:AT27)</f>
        <v>0</v>
      </c>
      <c r="Y30" s="366"/>
      <c r="Z30" s="54"/>
      <c r="AA30" s="3"/>
      <c r="AB30" s="289"/>
      <c r="AC30" s="20"/>
      <c r="AD30" s="109" t="s">
        <v>59</v>
      </c>
      <c r="AE30" s="208" t="e">
        <f t="shared" si="1"/>
        <v>#VALUE!</v>
      </c>
      <c r="AF30" s="208" t="e">
        <f t="shared" si="2"/>
        <v>#VALUE!</v>
      </c>
      <c r="AG30" s="234" t="e">
        <f t="shared" si="6"/>
        <v>#VALUE!</v>
      </c>
      <c r="AH30" s="234">
        <f t="shared" si="7"/>
        <v>0</v>
      </c>
      <c r="AI30" s="222" t="str">
        <f t="shared" si="8"/>
        <v/>
      </c>
      <c r="AJ30" s="232" t="str">
        <f t="shared" si="9"/>
        <v/>
      </c>
      <c r="AK30" s="237" t="str">
        <f t="shared" si="17"/>
        <v/>
      </c>
      <c r="AL30" s="177"/>
      <c r="AM30" s="367"/>
      <c r="AN30" s="367"/>
    </row>
    <row r="31" spans="1:48" ht="45" customHeight="1" x14ac:dyDescent="0.15">
      <c r="B31" s="7"/>
      <c r="C31" s="7"/>
      <c r="D31" s="7"/>
      <c r="E31" s="90"/>
      <c r="F31" s="90"/>
      <c r="G31" s="90"/>
      <c r="H31" s="90"/>
      <c r="I31" s="7"/>
      <c r="J31" s="90"/>
      <c r="K31" s="90"/>
      <c r="L31" s="90"/>
      <c r="M31" s="90"/>
      <c r="N31" s="7"/>
      <c r="O31" s="7"/>
      <c r="P31" s="44"/>
      <c r="Q31" s="44"/>
      <c r="R31" s="44"/>
      <c r="S31" s="7"/>
      <c r="T31" s="326" t="s">
        <v>79</v>
      </c>
      <c r="U31" s="328"/>
      <c r="V31" s="328"/>
      <c r="W31" s="328"/>
      <c r="X31" s="368" t="str">
        <f>IF(X30-(S30/7)*38.75&lt;0,"0.00",X30-(S30/7)*38.75)</f>
        <v>0.00</v>
      </c>
      <c r="Y31" s="369"/>
      <c r="Z31" s="55"/>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4"/>
      <c r="Q32" s="44"/>
      <c r="R32" s="44"/>
      <c r="S32" s="7"/>
      <c r="T32" s="128"/>
      <c r="U32" s="128"/>
      <c r="V32" s="128"/>
      <c r="W32" s="128"/>
      <c r="X32" s="128"/>
      <c r="Y32" s="7"/>
      <c r="Z32" s="55"/>
      <c r="AA32" s="7"/>
      <c r="AB32" s="7"/>
      <c r="AC32" s="7"/>
      <c r="AD32" s="7"/>
      <c r="AE32" s="7"/>
      <c r="AF32" s="7"/>
      <c r="AG32" s="7"/>
      <c r="AH32" s="7"/>
      <c r="AI32" s="7"/>
      <c r="AJ32" s="7"/>
      <c r="AK32" s="7"/>
      <c r="AL32" s="7"/>
      <c r="AM32" s="3"/>
    </row>
    <row r="33" spans="2:39" s="30" customFormat="1" ht="33.75" customHeight="1" x14ac:dyDescent="0.15">
      <c r="B33" s="162"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74.25" customHeight="1" x14ac:dyDescent="0.15">
      <c r="B34" s="338" t="s">
        <v>55</v>
      </c>
      <c r="C34" s="338"/>
      <c r="D34" s="338"/>
      <c r="E34" s="338"/>
      <c r="F34" s="338"/>
      <c r="G34" s="338"/>
      <c r="H34" s="338"/>
      <c r="I34" s="338"/>
      <c r="J34" s="338"/>
      <c r="K34" s="338"/>
      <c r="L34" s="338"/>
      <c r="M34" s="338"/>
      <c r="N34" s="338"/>
      <c r="O34" s="338"/>
      <c r="P34" s="338"/>
      <c r="Q34" s="338"/>
      <c r="R34" s="338"/>
      <c r="S34" s="338"/>
      <c r="T34" s="338"/>
      <c r="U34" s="338"/>
      <c r="V34" s="338"/>
      <c r="W34" s="338"/>
      <c r="X34" s="338"/>
      <c r="Y34" s="338"/>
      <c r="Z34" s="3"/>
      <c r="AA34" s="26"/>
      <c r="AB34" s="3"/>
      <c r="AC34" s="7"/>
      <c r="AD34" s="7"/>
      <c r="AE34" s="7"/>
      <c r="AF34" s="7"/>
      <c r="AG34" s="7"/>
      <c r="AH34" s="7"/>
      <c r="AI34" s="7"/>
      <c r="AJ34" s="7"/>
      <c r="AK34" s="7"/>
      <c r="AL34" s="7"/>
      <c r="AM34" s="3"/>
    </row>
    <row r="35" spans="2:39" ht="12" customHeight="1" thickBot="1" x14ac:dyDescent="0.2">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x14ac:dyDescent="0.2">
      <c r="B36" s="303" t="s">
        <v>44</v>
      </c>
      <c r="C36" s="304"/>
      <c r="D36" s="304"/>
      <c r="E36" s="304"/>
      <c r="F36" s="304"/>
      <c r="G36" s="304"/>
      <c r="H36" s="304"/>
      <c r="I36" s="304"/>
      <c r="J36" s="304"/>
      <c r="K36" s="304"/>
      <c r="L36" s="304"/>
      <c r="M36" s="305"/>
      <c r="N36" s="303" t="s">
        <v>52</v>
      </c>
      <c r="O36" s="304"/>
      <c r="P36" s="304"/>
      <c r="Q36" s="304"/>
      <c r="R36" s="304"/>
      <c r="S36" s="304"/>
      <c r="T36" s="304"/>
      <c r="U36" s="304"/>
      <c r="V36" s="304"/>
      <c r="W36" s="304"/>
      <c r="X36" s="304"/>
      <c r="Y36" s="305"/>
      <c r="Z36" s="7"/>
      <c r="AA36" s="26"/>
      <c r="AB36" s="3"/>
      <c r="AC36" s="7"/>
      <c r="AD36" s="7"/>
      <c r="AE36" s="7"/>
      <c r="AF36" s="7"/>
      <c r="AG36" s="7"/>
      <c r="AH36" s="7"/>
      <c r="AI36" s="7"/>
      <c r="AJ36" s="7"/>
      <c r="AK36" s="7"/>
      <c r="AL36" s="7"/>
      <c r="AM36" s="3"/>
    </row>
    <row r="37" spans="2:39" ht="20.25" customHeight="1" x14ac:dyDescent="0.15">
      <c r="B37" s="113" t="s">
        <v>9</v>
      </c>
      <c r="C37" s="306" t="s">
        <v>10</v>
      </c>
      <c r="D37" s="307"/>
      <c r="E37" s="306" t="s">
        <v>2</v>
      </c>
      <c r="F37" s="308"/>
      <c r="G37" s="308"/>
      <c r="H37" s="306" t="s">
        <v>3</v>
      </c>
      <c r="I37" s="308"/>
      <c r="J37" s="307"/>
      <c r="K37" s="306" t="s">
        <v>8</v>
      </c>
      <c r="L37" s="308"/>
      <c r="M37" s="336"/>
      <c r="N37" s="113" t="s">
        <v>9</v>
      </c>
      <c r="O37" s="308" t="s">
        <v>10</v>
      </c>
      <c r="P37" s="307"/>
      <c r="Q37" s="306" t="s">
        <v>2</v>
      </c>
      <c r="R37" s="308"/>
      <c r="S37" s="307"/>
      <c r="T37" s="306" t="s">
        <v>3</v>
      </c>
      <c r="U37" s="308"/>
      <c r="V37" s="307"/>
      <c r="W37" s="306" t="s">
        <v>8</v>
      </c>
      <c r="X37" s="308"/>
      <c r="Y37" s="336"/>
    </row>
    <row r="38" spans="2:39" ht="39.950000000000003" customHeight="1" x14ac:dyDescent="0.15">
      <c r="B38" s="120"/>
      <c r="C38" s="294"/>
      <c r="D38" s="295"/>
      <c r="E38" s="140"/>
      <c r="F38" s="114" t="s">
        <v>13</v>
      </c>
      <c r="G38" s="116"/>
      <c r="H38" s="140"/>
      <c r="I38" s="114" t="s">
        <v>13</v>
      </c>
      <c r="J38" s="117"/>
      <c r="K38" s="296"/>
      <c r="L38" s="297"/>
      <c r="M38" s="298"/>
      <c r="N38" s="120"/>
      <c r="O38" s="294"/>
      <c r="P38" s="295"/>
      <c r="Q38" s="140"/>
      <c r="R38" s="114" t="s">
        <v>13</v>
      </c>
      <c r="S38" s="116"/>
      <c r="T38" s="140"/>
      <c r="U38" s="114" t="s">
        <v>13</v>
      </c>
      <c r="V38" s="117"/>
      <c r="W38" s="296"/>
      <c r="X38" s="297"/>
      <c r="Y38" s="298"/>
    </row>
    <row r="39" spans="2:39" ht="39.950000000000003" customHeight="1" x14ac:dyDescent="0.15">
      <c r="B39" s="120"/>
      <c r="C39" s="294"/>
      <c r="D39" s="295"/>
      <c r="E39" s="140"/>
      <c r="F39" s="114" t="s">
        <v>13</v>
      </c>
      <c r="G39" s="116"/>
      <c r="H39" s="140"/>
      <c r="I39" s="114" t="s">
        <v>13</v>
      </c>
      <c r="J39" s="117"/>
      <c r="K39" s="296"/>
      <c r="L39" s="297"/>
      <c r="M39" s="298"/>
      <c r="N39" s="120"/>
      <c r="O39" s="294"/>
      <c r="P39" s="295"/>
      <c r="Q39" s="140"/>
      <c r="R39" s="114" t="s">
        <v>13</v>
      </c>
      <c r="S39" s="116"/>
      <c r="T39" s="140"/>
      <c r="U39" s="114" t="s">
        <v>13</v>
      </c>
      <c r="V39" s="117"/>
      <c r="W39" s="296"/>
      <c r="X39" s="297"/>
      <c r="Y39" s="298"/>
    </row>
    <row r="40" spans="2:39" ht="39.950000000000003" customHeight="1" x14ac:dyDescent="0.15">
      <c r="B40" s="120"/>
      <c r="C40" s="294"/>
      <c r="D40" s="295"/>
      <c r="E40" s="140"/>
      <c r="F40" s="114" t="s">
        <v>13</v>
      </c>
      <c r="G40" s="116"/>
      <c r="H40" s="140"/>
      <c r="I40" s="114" t="s">
        <v>13</v>
      </c>
      <c r="J40" s="117"/>
      <c r="K40" s="296"/>
      <c r="L40" s="297"/>
      <c r="M40" s="298"/>
      <c r="N40" s="120"/>
      <c r="O40" s="294"/>
      <c r="P40" s="295"/>
      <c r="Q40" s="140"/>
      <c r="R40" s="114" t="s">
        <v>13</v>
      </c>
      <c r="S40" s="116"/>
      <c r="T40" s="140"/>
      <c r="U40" s="114" t="s">
        <v>13</v>
      </c>
      <c r="V40" s="117"/>
      <c r="W40" s="296"/>
      <c r="X40" s="297"/>
      <c r="Y40" s="298"/>
    </row>
    <row r="41" spans="2:39" ht="39.950000000000003" customHeight="1" x14ac:dyDescent="0.15">
      <c r="B41" s="120"/>
      <c r="C41" s="294"/>
      <c r="D41" s="295"/>
      <c r="E41" s="140"/>
      <c r="F41" s="114" t="s">
        <v>13</v>
      </c>
      <c r="G41" s="116"/>
      <c r="H41" s="140"/>
      <c r="I41" s="114" t="s">
        <v>13</v>
      </c>
      <c r="J41" s="117"/>
      <c r="K41" s="296"/>
      <c r="L41" s="297"/>
      <c r="M41" s="298"/>
      <c r="N41" s="120"/>
      <c r="O41" s="294"/>
      <c r="P41" s="295"/>
      <c r="Q41" s="140"/>
      <c r="R41" s="114" t="s">
        <v>13</v>
      </c>
      <c r="S41" s="116"/>
      <c r="T41" s="140"/>
      <c r="U41" s="114" t="s">
        <v>13</v>
      </c>
      <c r="V41" s="117"/>
      <c r="W41" s="296"/>
      <c r="X41" s="297"/>
      <c r="Y41" s="298"/>
    </row>
    <row r="42" spans="2:39" ht="39.950000000000003" customHeight="1" thickBot="1" x14ac:dyDescent="0.2">
      <c r="B42" s="123"/>
      <c r="C42" s="299"/>
      <c r="D42" s="300"/>
      <c r="E42" s="141"/>
      <c r="F42" s="124" t="s">
        <v>13</v>
      </c>
      <c r="G42" s="125"/>
      <c r="H42" s="141"/>
      <c r="I42" s="124" t="s">
        <v>13</v>
      </c>
      <c r="J42" s="126"/>
      <c r="K42" s="291"/>
      <c r="L42" s="292"/>
      <c r="M42" s="293"/>
      <c r="N42" s="123"/>
      <c r="O42" s="299"/>
      <c r="P42" s="300"/>
      <c r="Q42" s="157"/>
      <c r="R42" s="124" t="s">
        <v>13</v>
      </c>
      <c r="S42" s="125"/>
      <c r="T42" s="157"/>
      <c r="U42" s="124" t="s">
        <v>13</v>
      </c>
      <c r="V42" s="126"/>
      <c r="W42" s="291"/>
      <c r="X42" s="292"/>
      <c r="Y42" s="293"/>
    </row>
    <row r="43" spans="2:39" ht="24" customHeight="1" x14ac:dyDescent="0.15">
      <c r="B43" s="56"/>
      <c r="C43" s="12"/>
      <c r="D43" s="12"/>
      <c r="E43" s="12"/>
      <c r="F43" s="12"/>
      <c r="G43" s="12"/>
      <c r="H43" s="12"/>
      <c r="I43" s="12"/>
      <c r="J43" s="12"/>
      <c r="K43" s="12"/>
      <c r="L43" s="12"/>
      <c r="M43" s="12"/>
      <c r="N43" s="12"/>
      <c r="O43" s="12"/>
      <c r="P43" s="12"/>
      <c r="Q43" s="158"/>
      <c r="R43" s="12"/>
      <c r="S43" s="12"/>
      <c r="T43" s="158"/>
      <c r="U43" s="12"/>
      <c r="V43" s="12"/>
      <c r="W43" s="12"/>
      <c r="X43" s="12"/>
      <c r="Y43" s="12"/>
      <c r="Z43" s="7"/>
      <c r="AA43" s="7"/>
      <c r="AB43" s="3"/>
      <c r="AC43" s="3"/>
      <c r="AD43" s="3"/>
      <c r="AE43" s="3"/>
      <c r="AF43" s="3"/>
      <c r="AG43" s="3"/>
      <c r="AH43" s="3"/>
      <c r="AI43" s="3"/>
      <c r="AJ43" s="3"/>
      <c r="AK43" s="3"/>
      <c r="AL43" s="3"/>
      <c r="AM43" s="3"/>
    </row>
    <row r="44" spans="2:39" ht="38.25" customHeight="1" x14ac:dyDescent="0.15">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7"/>
      <c r="AA45" s="7"/>
      <c r="AB45" s="3"/>
      <c r="AC45" s="3"/>
      <c r="AD45" s="3"/>
      <c r="AE45" s="3"/>
      <c r="AF45" s="3"/>
      <c r="AG45" s="3"/>
      <c r="AH45" s="3"/>
      <c r="AI45" s="3"/>
      <c r="AJ45" s="3"/>
      <c r="AK45" s="3"/>
      <c r="AL45" s="3"/>
      <c r="AM45" s="3"/>
    </row>
    <row r="46" spans="2:39" ht="18.75" customHeight="1" x14ac:dyDescent="0.15">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D14:D30 P14:P27">
    <cfRule type="expression" dxfId="230" priority="31" stopIfTrue="1">
      <formula>D14="休日"</formula>
    </cfRule>
  </conditionalFormatting>
  <conditionalFormatting sqref="D14:E30 G14:H30 J14:M30">
    <cfRule type="expression" dxfId="229" priority="2" stopIfTrue="1">
      <formula>$D14="休日"</formula>
    </cfRule>
  </conditionalFormatting>
  <conditionalFormatting sqref="E14:E30 Q14:Q27">
    <cfRule type="expression" dxfId="228" priority="15" stopIfTrue="1">
      <formula>D14="休日"</formula>
    </cfRule>
  </conditionalFormatting>
  <conditionalFormatting sqref="G14:G30 S14:S27">
    <cfRule type="expression" dxfId="227" priority="3" stopIfTrue="1">
      <formula>D14="休日"</formula>
    </cfRule>
  </conditionalFormatting>
  <conditionalFormatting sqref="H14:H30 T14:T27">
    <cfRule type="expression" dxfId="226" priority="16" stopIfTrue="1">
      <formula>D14="休日"</formula>
    </cfRule>
  </conditionalFormatting>
  <conditionalFormatting sqref="J14:J30 V14:V27">
    <cfRule type="expression" dxfId="225" priority="10" stopIfTrue="1">
      <formula>D14="休日"</formula>
    </cfRule>
  </conditionalFormatting>
  <conditionalFormatting sqref="K14:K30">
    <cfRule type="expression" dxfId="224" priority="4" stopIfTrue="1">
      <formula>D14="休日"</formula>
    </cfRule>
  </conditionalFormatting>
  <conditionalFormatting sqref="L14:L30">
    <cfRule type="expression" dxfId="223" priority="28" stopIfTrue="1">
      <formula>D14="休日"</formula>
    </cfRule>
  </conditionalFormatting>
  <conditionalFormatting sqref="M14:M30">
    <cfRule type="expression" dxfId="222" priority="7" stopIfTrue="1">
      <formula>D14="休日"</formula>
    </cfRule>
  </conditionalFormatting>
  <conditionalFormatting sqref="N14:N27 B14:B30">
    <cfRule type="expression" dxfId="221" priority="33" stopIfTrue="1">
      <formula>D14="休日"</formula>
    </cfRule>
  </conditionalFormatting>
  <conditionalFormatting sqref="O14:O27 C14:C30">
    <cfRule type="expression" dxfId="220" priority="32" stopIfTrue="1">
      <formula>D14="休日"</formula>
    </cfRule>
  </conditionalFormatting>
  <conditionalFormatting sqref="P14:Q27 S14:T27 V14:Y27">
    <cfRule type="expression" dxfId="219" priority="1" stopIfTrue="1">
      <formula>$P14="休日"</formula>
    </cfRule>
  </conditionalFormatting>
  <conditionalFormatting sqref="Q14:Q27 E14:E30">
    <cfRule type="expression" dxfId="218" priority="22" stopIfTrue="1">
      <formula>E14&lt;=4</formula>
    </cfRule>
    <cfRule type="expression" dxfId="217" priority="25" stopIfTrue="1">
      <formula>E14&gt;=22</formula>
    </cfRule>
  </conditionalFormatting>
  <conditionalFormatting sqref="R14:R27 F14:F30">
    <cfRule type="expression" dxfId="216" priority="9" stopIfTrue="1">
      <formula>D14="休日"</formula>
    </cfRule>
    <cfRule type="expression" dxfId="215" priority="21" stopIfTrue="1">
      <formula>E14&lt;=4</formula>
    </cfRule>
    <cfRule type="expression" dxfId="214" priority="14" stopIfTrue="1">
      <formula>E14=0</formula>
    </cfRule>
    <cfRule type="expression" dxfId="213" priority="30" stopIfTrue="1">
      <formula>E14&gt;=22</formula>
    </cfRule>
  </conditionalFormatting>
  <conditionalFormatting sqref="S14:S27 G14:G30">
    <cfRule type="expression" dxfId="212" priority="20" stopIfTrue="1">
      <formula>E14&lt;=4</formula>
    </cfRule>
    <cfRule type="expression" dxfId="211" priority="24" stopIfTrue="1">
      <formula>E14&gt;=22</formula>
    </cfRule>
    <cfRule type="expression" dxfId="210" priority="13" stopIfTrue="1">
      <formula>E14=0</formula>
    </cfRule>
  </conditionalFormatting>
  <conditionalFormatting sqref="T14:T27 H14:H30">
    <cfRule type="expression" dxfId="209" priority="19" stopIfTrue="1">
      <formula>H14&lt;=4</formula>
    </cfRule>
    <cfRule type="expression" dxfId="208" priority="26" stopIfTrue="1">
      <formula>H14&gt;=22</formula>
    </cfRule>
  </conditionalFormatting>
  <conditionalFormatting sqref="U14:U27 I14:I30">
    <cfRule type="expression" dxfId="207" priority="8" stopIfTrue="1">
      <formula>D14="休日"</formula>
    </cfRule>
    <cfRule type="expression" dxfId="206" priority="18" stopIfTrue="1">
      <formula>H14&lt;=4</formula>
    </cfRule>
    <cfRule type="expression" dxfId="205" priority="29" stopIfTrue="1">
      <formula>H14&gt;=22</formula>
    </cfRule>
    <cfRule type="expression" dxfId="204" priority="12" stopIfTrue="1">
      <formula>H14=0</formula>
    </cfRule>
  </conditionalFormatting>
  <conditionalFormatting sqref="V14:V27 J14:J30">
    <cfRule type="expression" dxfId="203" priority="11" stopIfTrue="1">
      <formula>H14=0</formula>
    </cfRule>
    <cfRule type="expression" dxfId="202" priority="23" stopIfTrue="1">
      <formula>H14&gt;=22</formula>
    </cfRule>
    <cfRule type="expression" dxfId="201" priority="17" stopIfTrue="1">
      <formula>H14&lt;=4</formula>
    </cfRule>
  </conditionalFormatting>
  <conditionalFormatting sqref="W14:W27">
    <cfRule type="expression" dxfId="200" priority="6" stopIfTrue="1">
      <formula>P14="休日"</formula>
    </cfRule>
  </conditionalFormatting>
  <conditionalFormatting sqref="X14:X27">
    <cfRule type="expression" dxfId="199" priority="5" stopIfTrue="1">
      <formula>P14="休日"</formula>
    </cfRule>
  </conditionalFormatting>
  <conditionalFormatting sqref="Y14:Y27">
    <cfRule type="expression" dxfId="198" priority="27" stopIfTrue="1">
      <formula>P14="休日"</formula>
    </cfRule>
  </conditionalFormatting>
  <dataValidations count="16">
    <dataValidation type="list" allowBlank="1" showInputMessage="1" sqref="H14:H30 T14:T27" xr:uid="{00000000-0002-0000-0600-000000000000}">
      <formula1>"5,6,7,8,9,10,11,12,13,14,15,16,17,18,19,20,21,22"</formula1>
    </dataValidation>
    <dataValidation type="list" allowBlank="1" showInputMessage="1" showErrorMessage="1" sqref="H38:H42" xr:uid="{00000000-0002-0000-0600-000001000000}">
      <formula1>"22,23,24,1,2,3,4,5"</formula1>
    </dataValidation>
    <dataValidation type="list" allowBlank="1" showInputMessage="1" showErrorMessage="1" sqref="K15:K30 W14:W26" xr:uid="{00000000-0002-0000-0600-000002000000}">
      <formula1>"0.5,1,1.5,2,2.5,3,3.5,4,4.5,5,5.5,6,6.5,7,7.5,8"</formula1>
    </dataValidation>
    <dataValidation type="list" allowBlank="1" showInputMessage="1" showErrorMessage="1" sqref="K38:M42 W38:Y42" xr:uid="{00000000-0002-0000-0600-000003000000}">
      <formula1>"授業,入学試験,大学運営業務,その他研究以外の業務"</formula1>
    </dataValidation>
    <dataValidation type="list" allowBlank="1" showInputMessage="1" sqref="K14" xr:uid="{00000000-0002-0000-0600-000004000000}">
      <formula1>"0.5,1,1.5,2,2.5,3,3.5,4,4.5,5,6,6.5,7,7.5,8"</formula1>
    </dataValidation>
    <dataValidation type="list" allowBlank="1" showInputMessage="1" showErrorMessage="1" sqref="M14:M30 Y14:Y26" xr:uid="{00000000-0002-0000-0600-000005000000}">
      <formula1>"1日,半日"</formula1>
    </dataValidation>
    <dataValidation type="list" allowBlank="1" showInputMessage="1" sqref="G14:G30 V14:V27 S14:S27 J14:J30" xr:uid="{00000000-0002-0000-0600-000006000000}">
      <formula1>"00,01,02,03,04,05,06,07,08,09,10,11,12,13,14,15,16,17,18,19,20,21,22,23,24,25,26,27,28,29,30,31,32,33,34,35,36,37,38,39,40,41,42,43,44,45,46,47,48,49,50,51,52,53,54,55,56,57,58,59"</formula1>
    </dataValidation>
    <dataValidation type="list" allowBlank="1" showInputMessage="1" sqref="Q18:Q27 E14:E30 Q14:Q16 Q9" xr:uid="{00000000-0002-0000-0600-000007000000}">
      <formula1>"5,6,7,8,9,10,11,12,13,14,15,16,17,18,19,20,21"</formula1>
    </dataValidation>
    <dataValidation type="list" allowBlank="1" showInputMessage="1" showErrorMessage="1" sqref="J38:J42 S9:S10 S38:S42 G38:G42 V38:V42" xr:uid="{00000000-0002-0000-0600-000008000000}">
      <formula1>"00,01,02,03,04,05,06,07,08,09,10,11,12,13,14,15,16,17,18,19,20,21,22,23,24,25,26,27,28,29,30,31,32,33,34,35,36,37,38,39,40,41,42,43,44,45,46,47,48,49,50,51,52,53,54,55,56,57,58,59"</formula1>
    </dataValidation>
    <dataValidation type="list" allowBlank="1" showInputMessage="1" showErrorMessage="1" sqref="B38:B42 N38:N42" xr:uid="{00000000-0002-0000-0600-000009000000}">
      <formula1>"1,2,3,4,5,6,7,8,9,10,11,12,13,14,15,16,17,18,19,20,21,22,23,24,25,26,27,28,29,30,31"</formula1>
    </dataValidation>
    <dataValidation type="list" allowBlank="1" showInputMessage="1" showErrorMessage="1" sqref="C38:D42 O38:P42" xr:uid="{00000000-0002-0000-0600-00000A000000}">
      <formula1>"日,月,火,水,木,金,土"</formula1>
    </dataValidation>
    <dataValidation type="list" allowBlank="1" showInputMessage="1" showErrorMessage="1" sqref="L14:L30 X14:X26" xr:uid="{00000000-0002-0000-0600-00000B000000}">
      <formula1>"○"</formula1>
    </dataValidation>
    <dataValidation type="list" allowBlank="1" showInputMessage="1" showErrorMessage="1" sqref="Q38:Q42 T38:T42" xr:uid="{00000000-0002-0000-0600-00000C000000}">
      <formula1>"1,2,3,4,5,6,7,8,9,10,11,12,13,14,15,16,17,18,19,20,21,22,23,24"</formula1>
    </dataValidation>
    <dataValidation type="list" allowBlank="1" showInputMessage="1" showErrorMessage="1" sqref="E38:E42" xr:uid="{00000000-0002-0000-0600-00000D000000}">
      <formula1>"22,23,24,1,2,3,4"</formula1>
    </dataValidation>
    <dataValidation type="list" allowBlank="1" sqref="Q17 Q10" xr:uid="{00000000-0002-0000-0600-00000E000000}">
      <formula1>"5,6,7,8,9,10,11,12,13,14,15,16,17,18,19,20,21"</formula1>
    </dataValidation>
    <dataValidation type="list" allowBlank="1" showInputMessage="1" sqref="W9:X9" xr:uid="{00000000-0002-0000-06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1"/>
  <sheetViews>
    <sheetView view="pageBreakPreview" zoomScale="70" zoomScaleNormal="100" zoomScaleSheetLayoutView="70" workbookViewId="0">
      <selection activeCell="Q9" sqref="Q9"/>
    </sheetView>
  </sheetViews>
  <sheetFormatPr defaultRowHeight="30.75" x14ac:dyDescent="0.1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x14ac:dyDescent="0.2">
      <c r="B1" s="111"/>
      <c r="C1" s="111"/>
      <c r="D1" s="330"/>
      <c r="E1" s="330"/>
      <c r="F1" s="330"/>
      <c r="G1" s="64"/>
      <c r="H1" s="41"/>
      <c r="I1" s="41"/>
      <c r="J1" s="41"/>
      <c r="K1" s="41"/>
      <c r="L1" s="200" t="s">
        <v>48</v>
      </c>
      <c r="M1" s="112"/>
      <c r="N1" s="112"/>
      <c r="O1" s="112"/>
      <c r="P1" s="112"/>
      <c r="Q1" s="112"/>
      <c r="R1" s="63"/>
      <c r="S1" s="63"/>
      <c r="T1" s="3"/>
      <c r="U1" s="3"/>
      <c r="V1" s="354">
        <v>45566</v>
      </c>
      <c r="W1" s="355"/>
      <c r="X1" s="355"/>
      <c r="Y1" s="356"/>
      <c r="Z1" s="3"/>
      <c r="AA1" s="3"/>
      <c r="AB1" s="357"/>
      <c r="AC1" s="357"/>
      <c r="AD1" s="357"/>
      <c r="AE1" s="357"/>
      <c r="AF1" s="357"/>
      <c r="AG1" s="357"/>
      <c r="AH1" s="357"/>
      <c r="AI1" s="357"/>
      <c r="AJ1" s="357"/>
      <c r="AK1" s="357"/>
      <c r="AL1" s="357"/>
      <c r="AM1" s="357"/>
      <c r="AN1" s="357"/>
      <c r="AO1" s="357"/>
      <c r="AP1" s="357"/>
      <c r="AQ1" s="357"/>
      <c r="AR1" s="357"/>
      <c r="AS1" s="357"/>
      <c r="AT1" s="357"/>
      <c r="AU1" s="357"/>
      <c r="AV1" s="357"/>
    </row>
    <row r="2" spans="2:48" ht="9" customHeight="1" x14ac:dyDescent="0.3">
      <c r="B2" s="334"/>
      <c r="C2" s="334"/>
      <c r="D2" s="334"/>
      <c r="E2" s="334"/>
      <c r="F2" s="334"/>
      <c r="G2" s="334"/>
      <c r="H2" s="334"/>
      <c r="I2" s="334"/>
      <c r="J2" s="334"/>
      <c r="K2" s="334"/>
      <c r="L2" s="334"/>
      <c r="M2" s="334"/>
      <c r="N2" s="334"/>
      <c r="O2" s="334"/>
      <c r="P2" s="334"/>
      <c r="Q2" s="334"/>
      <c r="R2" s="334"/>
      <c r="S2" s="334"/>
      <c r="T2" s="334"/>
      <c r="U2" s="334"/>
      <c r="V2" s="334"/>
      <c r="W2" s="144"/>
      <c r="X2" s="144"/>
      <c r="Y2" s="5"/>
      <c r="Z2" s="5"/>
      <c r="AA2" s="5"/>
      <c r="AB2" s="5"/>
      <c r="AC2" s="5"/>
      <c r="AD2" s="6"/>
      <c r="AE2" s="5"/>
      <c r="AF2" s="5"/>
      <c r="AG2" s="5"/>
      <c r="AH2" s="5"/>
      <c r="AI2" s="5"/>
      <c r="AJ2" s="5"/>
      <c r="AK2" s="5"/>
      <c r="AL2" s="5"/>
      <c r="AM2" s="5"/>
    </row>
    <row r="3" spans="2:48" ht="73.5" customHeight="1" x14ac:dyDescent="0.2">
      <c r="B3" s="335" t="s">
        <v>67</v>
      </c>
      <c r="C3" s="335"/>
      <c r="D3" s="335"/>
      <c r="E3" s="335"/>
      <c r="F3" s="335"/>
      <c r="G3" s="335"/>
      <c r="H3" s="335"/>
      <c r="I3" s="335"/>
      <c r="J3" s="335"/>
      <c r="K3" s="335"/>
      <c r="L3" s="335"/>
      <c r="M3" s="335"/>
      <c r="N3" s="335"/>
      <c r="O3" s="335"/>
      <c r="P3" s="335"/>
      <c r="Q3" s="335"/>
      <c r="R3" s="335"/>
      <c r="S3" s="335"/>
      <c r="T3" s="335"/>
      <c r="U3" s="335"/>
      <c r="V3" s="335"/>
      <c r="W3" s="335"/>
      <c r="X3" s="335"/>
      <c r="Y3" s="335"/>
      <c r="Z3" s="3"/>
      <c r="AA3" s="345"/>
      <c r="AB3" s="345"/>
      <c r="AC3" s="345"/>
      <c r="AD3" s="345"/>
      <c r="AE3" s="345"/>
      <c r="AF3" s="345"/>
      <c r="AG3" s="345"/>
      <c r="AH3" s="345"/>
      <c r="AI3" s="345"/>
      <c r="AJ3" s="345"/>
      <c r="AK3" s="345"/>
      <c r="AL3" s="345"/>
      <c r="AM3" s="345"/>
      <c r="AN3" s="345"/>
      <c r="AO3" s="345"/>
      <c r="AP3" s="345"/>
      <c r="AQ3" s="345"/>
      <c r="AR3" s="345"/>
      <c r="AS3" s="345"/>
      <c r="AT3" s="345"/>
      <c r="AU3" s="345"/>
      <c r="AV3" s="345"/>
    </row>
    <row r="4" spans="2:48" ht="29.25" customHeight="1" thickBot="1" x14ac:dyDescent="0.35">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x14ac:dyDescent="0.2">
      <c r="B5" s="201" t="s">
        <v>45</v>
      </c>
      <c r="C5" s="347">
        <f>'2024.9'!C5:J5</f>
        <v>0</v>
      </c>
      <c r="D5" s="348"/>
      <c r="E5" s="348"/>
      <c r="F5" s="348"/>
      <c r="G5" s="348"/>
      <c r="H5" s="348"/>
      <c r="I5" s="348"/>
      <c r="J5" s="349"/>
      <c r="K5" s="183"/>
      <c r="L5" s="202" t="s">
        <v>46</v>
      </c>
      <c r="M5" s="347">
        <f>'2024.9'!M5:Q5</f>
        <v>0</v>
      </c>
      <c r="N5" s="348"/>
      <c r="O5" s="348"/>
      <c r="P5" s="348"/>
      <c r="Q5" s="349"/>
      <c r="R5" s="185"/>
      <c r="S5" s="202" t="s">
        <v>47</v>
      </c>
      <c r="T5" s="347">
        <f>'2024.9'!T5:Y5</f>
        <v>0</v>
      </c>
      <c r="U5" s="348"/>
      <c r="V5" s="348"/>
      <c r="W5" s="348"/>
      <c r="X5" s="348"/>
      <c r="Y5" s="349"/>
      <c r="Z5" s="115"/>
      <c r="AA5" s="350"/>
      <c r="AB5" s="350"/>
      <c r="AC5" s="350"/>
      <c r="AD5" s="350"/>
      <c r="AE5" s="350"/>
      <c r="AF5" s="350"/>
      <c r="AG5" s="350"/>
      <c r="AH5" s="350"/>
      <c r="AI5" s="350"/>
      <c r="AJ5" s="350"/>
      <c r="AK5" s="350"/>
      <c r="AL5" s="350"/>
      <c r="AM5" s="350"/>
      <c r="AN5" s="350"/>
      <c r="AO5" s="350"/>
      <c r="AP5" s="350"/>
      <c r="AQ5" s="350"/>
      <c r="AR5" s="350"/>
      <c r="AS5" s="350"/>
      <c r="AT5" s="350"/>
    </row>
    <row r="6" spans="2:48" ht="22.5" customHeight="1" thickTop="1" x14ac:dyDescent="0.15">
      <c r="B6" s="8"/>
      <c r="C6" s="8"/>
      <c r="D6" s="35"/>
      <c r="E6" s="35"/>
      <c r="F6" s="35"/>
      <c r="G6" s="35"/>
      <c r="H6" s="35"/>
      <c r="I6" s="35"/>
      <c r="J6" s="35"/>
      <c r="K6" s="35"/>
      <c r="L6" s="35"/>
      <c r="M6" s="35"/>
      <c r="N6" s="35"/>
      <c r="O6" s="35"/>
      <c r="P6" s="35"/>
      <c r="T6" s="8"/>
      <c r="U6" s="8"/>
      <c r="V6" s="8"/>
      <c r="W6" s="8"/>
      <c r="X6" s="8"/>
      <c r="Z6" s="50"/>
      <c r="AA6" s="8"/>
      <c r="AB6" s="9"/>
      <c r="AC6" s="9"/>
      <c r="AD6" s="171"/>
      <c r="AE6" s="171"/>
      <c r="AF6" s="9"/>
      <c r="AG6" s="9"/>
      <c r="AH6" s="9"/>
      <c r="AI6" s="9"/>
      <c r="AJ6" s="9"/>
      <c r="AK6" s="9"/>
      <c r="AL6" s="9"/>
      <c r="AM6" s="9"/>
    </row>
    <row r="7" spans="2:48" ht="33" customHeight="1" x14ac:dyDescent="0.15">
      <c r="B7" s="358" t="s">
        <v>63</v>
      </c>
      <c r="C7" s="358"/>
      <c r="D7" s="358"/>
      <c r="E7" s="358"/>
      <c r="F7" s="358"/>
      <c r="G7" s="358"/>
      <c r="H7" s="358"/>
      <c r="I7" s="358"/>
      <c r="J7" s="358"/>
      <c r="K7" s="358"/>
      <c r="L7" s="358"/>
      <c r="M7" s="358"/>
      <c r="N7" s="358"/>
      <c r="O7" s="358"/>
      <c r="P7" s="358"/>
      <c r="Q7" s="358"/>
      <c r="R7" s="358"/>
      <c r="S7" s="358"/>
      <c r="T7" s="358"/>
      <c r="U7" s="358"/>
      <c r="V7" s="358"/>
      <c r="W7" s="358"/>
      <c r="X7" s="358"/>
      <c r="Y7" s="358"/>
      <c r="Z7" s="280"/>
      <c r="AA7" s="57"/>
      <c r="AB7" s="57"/>
      <c r="AC7" s="9"/>
      <c r="AD7" s="171"/>
      <c r="AE7" s="171"/>
      <c r="AF7" s="9"/>
      <c r="AG7" s="9"/>
      <c r="AH7" s="9"/>
      <c r="AI7" s="9"/>
      <c r="AJ7" s="9"/>
      <c r="AK7" s="9"/>
      <c r="AL7" s="9"/>
      <c r="AM7" s="9"/>
    </row>
    <row r="8" spans="2:48" ht="66" customHeight="1" thickBot="1" x14ac:dyDescent="0.2">
      <c r="B8" s="340" t="s">
        <v>83</v>
      </c>
      <c r="C8" s="340"/>
      <c r="D8" s="340"/>
      <c r="E8" s="340"/>
      <c r="F8" s="340"/>
      <c r="G8" s="340"/>
      <c r="H8" s="340"/>
      <c r="I8" s="340"/>
      <c r="J8" s="340"/>
      <c r="K8" s="340"/>
      <c r="L8" s="340"/>
      <c r="M8" s="340"/>
      <c r="N8" s="340"/>
      <c r="O8" s="340"/>
      <c r="P8" s="340"/>
      <c r="Q8" s="340"/>
      <c r="R8" s="340"/>
      <c r="S8" s="340"/>
      <c r="T8" s="340"/>
      <c r="U8" s="340"/>
      <c r="V8" s="340"/>
      <c r="W8" s="340"/>
      <c r="X8" s="340"/>
      <c r="Y8" s="340"/>
      <c r="Z8" s="3"/>
      <c r="AA8" s="8"/>
      <c r="AB8" s="9"/>
      <c r="AC8" s="9"/>
      <c r="AD8" s="171"/>
      <c r="AE8" s="171"/>
      <c r="AF8" s="9"/>
      <c r="AG8" s="9"/>
      <c r="AH8" s="9"/>
      <c r="AI8" s="9"/>
      <c r="AJ8" s="9"/>
      <c r="AK8" s="9"/>
      <c r="AL8" s="9"/>
      <c r="AM8" s="9"/>
    </row>
    <row r="9" spans="2:48" ht="29.25" customHeight="1" thickBot="1" x14ac:dyDescent="0.2">
      <c r="B9" s="302" t="s">
        <v>62</v>
      </c>
      <c r="C9" s="302"/>
      <c r="D9" s="302"/>
      <c r="E9" s="302"/>
      <c r="F9" s="302"/>
      <c r="G9" s="302"/>
      <c r="H9" s="302"/>
      <c r="I9" s="302"/>
      <c r="J9" s="302"/>
      <c r="K9" s="302"/>
      <c r="L9" s="302"/>
      <c r="M9" s="302"/>
      <c r="N9" s="341" t="s">
        <v>2</v>
      </c>
      <c r="O9" s="341"/>
      <c r="P9" s="342"/>
      <c r="Q9" s="121"/>
      <c r="R9" s="74" t="s">
        <v>13</v>
      </c>
      <c r="S9" s="142"/>
      <c r="T9" s="74"/>
      <c r="U9" s="343" t="s">
        <v>68</v>
      </c>
      <c r="V9" s="344"/>
      <c r="W9" s="352"/>
      <c r="X9" s="353"/>
      <c r="Y9" s="244" t="s">
        <v>84</v>
      </c>
      <c r="Z9" s="44"/>
      <c r="AA9" s="8"/>
      <c r="AB9" s="9"/>
      <c r="AC9" s="9"/>
      <c r="AD9" s="171"/>
      <c r="AE9" s="171"/>
      <c r="AF9" s="9"/>
      <c r="AG9" s="9"/>
      <c r="AH9" s="9"/>
      <c r="AI9" s="9"/>
      <c r="AJ9" s="9"/>
      <c r="AK9" s="9"/>
      <c r="AL9" s="9"/>
      <c r="AM9" s="9"/>
    </row>
    <row r="10" spans="2:48" ht="29.25" customHeight="1" thickBot="1" x14ac:dyDescent="0.2">
      <c r="B10" s="302"/>
      <c r="C10" s="302"/>
      <c r="D10" s="302"/>
      <c r="E10" s="302"/>
      <c r="F10" s="302"/>
      <c r="G10" s="302"/>
      <c r="H10" s="302"/>
      <c r="I10" s="302"/>
      <c r="J10" s="302"/>
      <c r="K10" s="302"/>
      <c r="L10" s="302"/>
      <c r="M10" s="302"/>
      <c r="N10" s="341" t="s">
        <v>3</v>
      </c>
      <c r="O10" s="341"/>
      <c r="P10" s="342"/>
      <c r="Q10" s="121"/>
      <c r="R10" s="66" t="s">
        <v>13</v>
      </c>
      <c r="S10" s="122"/>
      <c r="T10" s="75"/>
      <c r="U10" s="65"/>
      <c r="V10" s="65"/>
      <c r="W10" s="65"/>
      <c r="X10" s="65"/>
      <c r="Y10" s="95"/>
      <c r="Z10" s="10"/>
      <c r="AA10" s="58"/>
      <c r="AB10" s="9"/>
      <c r="AC10" s="9"/>
      <c r="AD10" s="226" t="s">
        <v>82</v>
      </c>
      <c r="AE10" s="171"/>
      <c r="AF10" s="9"/>
      <c r="AG10" s="9"/>
      <c r="AH10" s="9"/>
      <c r="AI10" s="9"/>
      <c r="AJ10" s="9"/>
      <c r="AK10" s="9"/>
      <c r="AL10" s="9"/>
      <c r="AM10" s="9"/>
    </row>
    <row r="11" spans="2:48" ht="13.5" customHeight="1" thickBot="1" x14ac:dyDescent="0.2">
      <c r="B11" s="36"/>
      <c r="C11" s="36"/>
      <c r="D11" s="36"/>
      <c r="E11" s="36"/>
      <c r="F11" s="36"/>
      <c r="G11" s="36"/>
      <c r="H11" s="36"/>
      <c r="I11" s="36"/>
      <c r="J11" s="36"/>
      <c r="K11" s="36"/>
      <c r="L11" s="36"/>
      <c r="M11" s="36"/>
      <c r="N11" s="36"/>
      <c r="O11" s="36"/>
      <c r="P11" s="36"/>
      <c r="Q11" s="36"/>
      <c r="R11" s="36"/>
      <c r="S11" s="36"/>
      <c r="T11" s="36"/>
      <c r="U11" s="36"/>
      <c r="V11" s="36"/>
      <c r="W11" s="36"/>
      <c r="X11" s="36"/>
      <c r="Y11" s="36"/>
      <c r="Z11" s="280"/>
      <c r="AA11" s="12"/>
      <c r="AB11" s="12"/>
      <c r="AC11" s="12"/>
      <c r="AD11" s="13"/>
      <c r="AE11" s="14"/>
      <c r="AF11" s="10"/>
      <c r="AG11" s="12"/>
      <c r="AH11" s="12"/>
      <c r="AI11" s="12"/>
      <c r="AJ11" s="12"/>
      <c r="AK11" s="12"/>
      <c r="AL11" s="12"/>
    </row>
    <row r="12" spans="2:48" ht="29.25" customHeight="1" thickBot="1" x14ac:dyDescent="0.2">
      <c r="B12" s="309" t="s">
        <v>4</v>
      </c>
      <c r="C12" s="310"/>
      <c r="D12" s="311"/>
      <c r="E12" s="322" t="s">
        <v>7</v>
      </c>
      <c r="F12" s="323"/>
      <c r="G12" s="323"/>
      <c r="H12" s="323"/>
      <c r="I12" s="323"/>
      <c r="J12" s="323"/>
      <c r="K12" s="323"/>
      <c r="L12" s="324" t="s">
        <v>11</v>
      </c>
      <c r="M12" s="315" t="s">
        <v>49</v>
      </c>
      <c r="N12" s="309" t="s">
        <v>4</v>
      </c>
      <c r="O12" s="310"/>
      <c r="P12" s="310"/>
      <c r="Q12" s="322" t="s">
        <v>7</v>
      </c>
      <c r="R12" s="323"/>
      <c r="S12" s="323"/>
      <c r="T12" s="323"/>
      <c r="U12" s="323"/>
      <c r="V12" s="323"/>
      <c r="W12" s="323"/>
      <c r="X12" s="324" t="s">
        <v>11</v>
      </c>
      <c r="Y12" s="359" t="s">
        <v>49</v>
      </c>
      <c r="Z12" s="3"/>
      <c r="AA12" s="96"/>
      <c r="AB12" s="96"/>
      <c r="AC12" s="96"/>
      <c r="AD12" s="227" t="s">
        <v>81</v>
      </c>
      <c r="AE12" s="96"/>
      <c r="AF12" s="96"/>
      <c r="AG12" s="96"/>
      <c r="AH12" s="96"/>
      <c r="AI12" s="96"/>
      <c r="AJ12" s="96"/>
      <c r="AK12" s="96"/>
      <c r="AL12" s="96"/>
      <c r="AM12" s="96"/>
      <c r="AN12" s="96"/>
      <c r="AO12" s="96"/>
      <c r="AP12" s="96"/>
      <c r="AQ12" s="96"/>
      <c r="AR12" s="96"/>
      <c r="AS12" s="96"/>
      <c r="AT12" s="37"/>
      <c r="AU12" s="37"/>
      <c r="AV12" s="37"/>
    </row>
    <row r="13" spans="2:48" ht="29.25" customHeight="1" thickBot="1" x14ac:dyDescent="0.2">
      <c r="B13" s="312"/>
      <c r="C13" s="313"/>
      <c r="D13" s="314"/>
      <c r="E13" s="317" t="s">
        <v>2</v>
      </c>
      <c r="F13" s="318"/>
      <c r="G13" s="319"/>
      <c r="H13" s="317" t="s">
        <v>3</v>
      </c>
      <c r="I13" s="318"/>
      <c r="J13" s="319"/>
      <c r="K13" s="191" t="s">
        <v>61</v>
      </c>
      <c r="L13" s="325"/>
      <c r="M13" s="316"/>
      <c r="N13" s="312"/>
      <c r="O13" s="313"/>
      <c r="P13" s="313"/>
      <c r="Q13" s="317" t="s">
        <v>0</v>
      </c>
      <c r="R13" s="318"/>
      <c r="S13" s="319"/>
      <c r="T13" s="317" t="s">
        <v>1</v>
      </c>
      <c r="U13" s="318"/>
      <c r="V13" s="319"/>
      <c r="W13" s="192" t="s">
        <v>61</v>
      </c>
      <c r="X13" s="325"/>
      <c r="Y13" s="360"/>
      <c r="AA13" s="97"/>
      <c r="AB13" s="281"/>
      <c r="AC13" s="99"/>
      <c r="AD13" s="110" t="s">
        <v>4</v>
      </c>
      <c r="AE13" s="110" t="s">
        <v>14</v>
      </c>
      <c r="AF13" s="110" t="s">
        <v>15</v>
      </c>
      <c r="AG13" s="110" t="s">
        <v>5</v>
      </c>
      <c r="AH13" s="186" t="s">
        <v>66</v>
      </c>
      <c r="AI13" s="102" t="s">
        <v>53</v>
      </c>
      <c r="AJ13" s="105" t="s">
        <v>65</v>
      </c>
      <c r="AK13" s="184" t="s">
        <v>60</v>
      </c>
      <c r="AL13" s="37"/>
      <c r="AM13" s="110" t="s">
        <v>4</v>
      </c>
      <c r="AN13" s="110" t="s">
        <v>14</v>
      </c>
      <c r="AO13" s="110" t="s">
        <v>15</v>
      </c>
      <c r="AP13" s="110" t="s">
        <v>5</v>
      </c>
      <c r="AQ13" s="186" t="s">
        <v>66</v>
      </c>
      <c r="AR13" s="102" t="s">
        <v>53</v>
      </c>
      <c r="AS13" s="105" t="s">
        <v>65</v>
      </c>
      <c r="AT13" s="184" t="s">
        <v>60</v>
      </c>
      <c r="AU13" s="37"/>
      <c r="AV13" s="37"/>
    </row>
    <row r="14" spans="2:48" ht="45" customHeight="1" x14ac:dyDescent="0.15">
      <c r="B14" s="60">
        <f>V1</f>
        <v>45566</v>
      </c>
      <c r="C14" s="61" t="str">
        <f>TEXT(B14,"aaa")</f>
        <v>火</v>
      </c>
      <c r="D14" s="282" t="str">
        <f>IF(OR(WEEKDAY(B14)=1,WEEKDAY(B14)=7),"休日",IF(ISNA(VLOOKUP(B14,'(事務用)2024年度休日一覧(土日除く)'!A:B,2,FALSE)),"","休日"))</f>
        <v/>
      </c>
      <c r="E14" s="129">
        <f>IF(D14="",Q9,"")</f>
        <v>0</v>
      </c>
      <c r="F14" s="68" t="s">
        <v>12</v>
      </c>
      <c r="G14" s="143" t="str">
        <f>IF(D14="",IF(S9="","",S9),"")</f>
        <v/>
      </c>
      <c r="H14" s="133">
        <f>IF(D14="",Q10,"")</f>
        <v>0</v>
      </c>
      <c r="I14" s="68" t="s">
        <v>13</v>
      </c>
      <c r="J14" s="76" t="str">
        <f>IF(D14="",IF(S10="","",S10),"")</f>
        <v/>
      </c>
      <c r="K14" s="61" t="str">
        <f>IF(D14="",IF(W9="","",W9),"")</f>
        <v/>
      </c>
      <c r="L14" s="148"/>
      <c r="M14" s="145"/>
      <c r="N14" s="62">
        <f>B30+1</f>
        <v>45583</v>
      </c>
      <c r="O14" s="61" t="str">
        <f t="shared" ref="O14:O27" si="0">TEXT(N14,"aaa")</f>
        <v>金</v>
      </c>
      <c r="P14" s="282" t="str">
        <f>IF(OR(WEEKDAY(N14)=1,WEEKDAY(N14)=7),"休日",IF(ISNA(VLOOKUP(N14,'(事務用)2024年度休日一覧(土日除く)'!A:B,2,FALSE)),"","休日"))</f>
        <v/>
      </c>
      <c r="Q14" s="129">
        <f>IF(P14="",Q9,"")</f>
        <v>0</v>
      </c>
      <c r="R14" s="68" t="s">
        <v>12</v>
      </c>
      <c r="S14" s="76" t="str">
        <f>IF(P14="",IF(S9="","",S9),"")</f>
        <v/>
      </c>
      <c r="T14" s="129">
        <f>IF(P14="",Q10,"")</f>
        <v>0</v>
      </c>
      <c r="U14" s="68" t="s">
        <v>12</v>
      </c>
      <c r="V14" s="153" t="str">
        <f>IF(P14="",IF(S10="","",S10),"")</f>
        <v/>
      </c>
      <c r="W14" s="215" t="str">
        <f>IF(P14="",IF(W9="","",W9),"")</f>
        <v/>
      </c>
      <c r="X14" s="174"/>
      <c r="Y14" s="172"/>
      <c r="AA14" s="100"/>
      <c r="AB14" s="100"/>
      <c r="AC14" s="100"/>
      <c r="AD14" s="106" t="s">
        <v>17</v>
      </c>
      <c r="AE14" s="203" t="e">
        <f t="shared" ref="AE14:AE30" si="1">IF(E14="","",TIME(E14,G14, ))</f>
        <v>#VALUE!</v>
      </c>
      <c r="AF14" s="203" t="e">
        <f t="shared" ref="AF14:AF30" si="2">IF(H14="","",TIME(H14,J14, ))</f>
        <v>#VALUE!</v>
      </c>
      <c r="AG14" s="228" t="e">
        <f>IFERROR(AF14-AE14+IF(AE14&gt;=AF14,1),"")*24</f>
        <v>#VALUE!</v>
      </c>
      <c r="AH14" s="228">
        <f>IF(K14="",0,K14)</f>
        <v>0</v>
      </c>
      <c r="AI14" s="220" t="str">
        <f>IFERROR(IF(L14="○",7.75,""),"")</f>
        <v/>
      </c>
      <c r="AJ14" s="228" t="str">
        <f>IFERROR(AG14-AH14,"")</f>
        <v/>
      </c>
      <c r="AK14" s="235" t="str">
        <f>IF(M14="1日",0,IF(AJ14="",AI14,AJ14))</f>
        <v/>
      </c>
      <c r="AL14" s="100"/>
      <c r="AM14" s="106" t="s">
        <v>31</v>
      </c>
      <c r="AN14" s="203" t="e">
        <f t="shared" ref="AN14:AN27" si="3">IF(Q14="","",TIME(Q14,S14, ))</f>
        <v>#VALUE!</v>
      </c>
      <c r="AO14" s="203" t="e">
        <f t="shared" ref="AO14:AO27" si="4">IF(T14="","",TIME(T14,V14, ))</f>
        <v>#VALUE!</v>
      </c>
      <c r="AP14" s="238" t="e">
        <f>IFERROR(AO14-AN14+IF(AN14&gt;=AO14,1),"")*24</f>
        <v>#VALUE!</v>
      </c>
      <c r="AQ14" s="238">
        <f>IF(W14="",0,W14)</f>
        <v>0</v>
      </c>
      <c r="AR14" s="220" t="str">
        <f>IFERROR(IF(X14="○",7.75,""),"")</f>
        <v/>
      </c>
      <c r="AS14" s="228" t="str">
        <f>IFERROR(AP14-AQ14,"")</f>
        <v/>
      </c>
      <c r="AT14" s="241" t="str">
        <f>IF(Y14="1日",0,IF(AS14="",AR14,AS14))</f>
        <v/>
      </c>
      <c r="AU14" s="37"/>
      <c r="AV14" s="37"/>
    </row>
    <row r="15" spans="2:48" ht="45" customHeight="1" x14ac:dyDescent="0.15">
      <c r="B15" s="45">
        <f>B14+1</f>
        <v>45567</v>
      </c>
      <c r="C15" s="46" t="str">
        <f t="shared" ref="C15:C30" si="5">TEXT(B15,"aaa")</f>
        <v>水</v>
      </c>
      <c r="D15" s="283" t="str">
        <f>IF(OR(WEEKDAY(B15)=1,WEEKDAY(B15)=7),"休日",IF(ISNA(VLOOKUP(B15,'(事務用)2024年度休日一覧(土日除く)'!A:B,2,FALSE)),"","休日"))</f>
        <v/>
      </c>
      <c r="E15" s="130">
        <f>IF(D15="",Q9,"")</f>
        <v>0</v>
      </c>
      <c r="F15" s="69" t="s">
        <v>12</v>
      </c>
      <c r="G15" s="78" t="str">
        <f>IF(D15="",IF(S9="","",S9),"")</f>
        <v/>
      </c>
      <c r="H15" s="130">
        <f>IF(D15="",Q10,"")</f>
        <v>0</v>
      </c>
      <c r="I15" s="69" t="s">
        <v>13</v>
      </c>
      <c r="J15" s="77" t="str">
        <f>IF(D15="",IF(S10="","",S10),"")</f>
        <v/>
      </c>
      <c r="K15" s="210" t="str">
        <f>IF(D15="",IF(W9="","",W9),"")</f>
        <v/>
      </c>
      <c r="L15" s="149"/>
      <c r="M15" s="146"/>
      <c r="N15" s="45">
        <f>N14+1</f>
        <v>45584</v>
      </c>
      <c r="O15" s="46" t="str">
        <f t="shared" si="0"/>
        <v>土</v>
      </c>
      <c r="P15" s="283" t="str">
        <f>IF(OR(WEEKDAY(N15)=1,WEEKDAY(N15)=7),"休日",IF(ISNA(VLOOKUP(N15,'(事務用)2024年度休日一覧(土日除く)'!A:B,2,FALSE)),"","休日"))</f>
        <v>休日</v>
      </c>
      <c r="Q15" s="130" t="str">
        <f>IF(P15="",Q9,"")</f>
        <v/>
      </c>
      <c r="R15" s="69" t="s">
        <v>12</v>
      </c>
      <c r="S15" s="84" t="str">
        <f>IF(P15="",IF(S9="","",S9),"")</f>
        <v/>
      </c>
      <c r="T15" s="130" t="str">
        <f>IF(P15="",Q10,"")</f>
        <v/>
      </c>
      <c r="U15" s="72" t="s">
        <v>12</v>
      </c>
      <c r="V15" s="154" t="str">
        <f>IF(P15="",IF(S10="","",S10),"")</f>
        <v/>
      </c>
      <c r="W15" s="46" t="str">
        <f>IF(P15="",IF(W9="","",W9),"")</f>
        <v/>
      </c>
      <c r="X15" s="151"/>
      <c r="Y15" s="173"/>
      <c r="AA15" s="96"/>
      <c r="AB15" s="96"/>
      <c r="AC15" s="96"/>
      <c r="AD15" s="107" t="s">
        <v>18</v>
      </c>
      <c r="AE15" s="204" t="e">
        <f t="shared" si="1"/>
        <v>#VALUE!</v>
      </c>
      <c r="AF15" s="204" t="e">
        <f t="shared" si="2"/>
        <v>#VALUE!</v>
      </c>
      <c r="AG15" s="229" t="e">
        <f t="shared" ref="AG15:AG30" si="6">IFERROR(AF15-AE15+IF(AE15&gt;=AF15,1),"")*24</f>
        <v>#VALUE!</v>
      </c>
      <c r="AH15" s="229">
        <f t="shared" ref="AH15:AH30" si="7">IF(K15="",0,K15)</f>
        <v>0</v>
      </c>
      <c r="AI15" s="223" t="str">
        <f t="shared" ref="AI15:AI30" si="8">IFERROR(IF(L15="○",7.75,""),"")</f>
        <v/>
      </c>
      <c r="AJ15" s="229" t="str">
        <f t="shared" ref="AJ15:AJ30" si="9">IFERROR(AG15-AH15,"")</f>
        <v/>
      </c>
      <c r="AK15" s="235" t="str">
        <f>IF(M15="1日",0,IF(AJ15="",AI15,AJ15))</f>
        <v/>
      </c>
      <c r="AL15" s="96"/>
      <c r="AM15" s="106" t="s">
        <v>32</v>
      </c>
      <c r="AN15" s="204" t="str">
        <f t="shared" si="3"/>
        <v/>
      </c>
      <c r="AO15" s="204" t="str">
        <f t="shared" si="4"/>
        <v/>
      </c>
      <c r="AP15" s="239" t="e">
        <f t="shared" ref="AP15:AP27" si="10">IFERROR(AO15-AN15+IF(AN15&gt;=AO15,1),"")*24</f>
        <v>#VALUE!</v>
      </c>
      <c r="AQ15" s="239">
        <f t="shared" ref="AQ15:AQ27" si="11">IF(W15="",0,W15)</f>
        <v>0</v>
      </c>
      <c r="AR15" s="223" t="str">
        <f t="shared" ref="AR15:AR27" si="12">IFERROR(IF(X15="○",7.75,""),"")</f>
        <v/>
      </c>
      <c r="AS15" s="229" t="str">
        <f t="shared" ref="AS15:AS27" si="13">IFERROR(AP15-AQ15,"")</f>
        <v/>
      </c>
      <c r="AT15" s="241" t="str">
        <f t="shared" ref="AT15:AT27" si="14">IF(Y15="1日",0,IF(AS15="",AR15,AS15))</f>
        <v/>
      </c>
      <c r="AU15" s="37"/>
      <c r="AV15" s="37"/>
    </row>
    <row r="16" spans="2:48" ht="45" customHeight="1" x14ac:dyDescent="0.15">
      <c r="B16" s="45">
        <f t="shared" ref="B16:B30" si="15">B15+1</f>
        <v>45568</v>
      </c>
      <c r="C16" s="46" t="str">
        <f t="shared" si="5"/>
        <v>木</v>
      </c>
      <c r="D16" s="283" t="str">
        <f>IF(OR(WEEKDAY(B16)=1,WEEKDAY(B16)=7),"休日",IF(ISNA(VLOOKUP(B16,'(事務用)2024年度休日一覧(土日除く)'!A:B,2,FALSE)),"","休日"))</f>
        <v/>
      </c>
      <c r="E16" s="130">
        <f>IF(D16="",Q9,"")</f>
        <v>0</v>
      </c>
      <c r="F16" s="69" t="s">
        <v>12</v>
      </c>
      <c r="G16" s="83" t="str">
        <f>IF(D16="",IF(S9="","",S9),"")</f>
        <v/>
      </c>
      <c r="H16" s="134">
        <f>IF(D16="",Q10,"")</f>
        <v>0</v>
      </c>
      <c r="I16" s="72" t="s">
        <v>12</v>
      </c>
      <c r="J16" s="77" t="str">
        <f>IF(D16="",IF(S10="","",S10),"")</f>
        <v/>
      </c>
      <c r="K16" s="210" t="str">
        <f>IF(D16="",IF(W9="","",W9),"")</f>
        <v/>
      </c>
      <c r="L16" s="149"/>
      <c r="M16" s="147"/>
      <c r="N16" s="45">
        <f t="shared" ref="N16:N27" si="16">N15+1</f>
        <v>45585</v>
      </c>
      <c r="O16" s="46" t="str">
        <f t="shared" si="0"/>
        <v>日</v>
      </c>
      <c r="P16" s="283" t="str">
        <f>IF(OR(WEEKDAY(N16)=1,WEEKDAY(N16)=7),"休日",IF(ISNA(VLOOKUP(N16,'(事務用)2024年度休日一覧(土日除く)'!A:B,2,FALSE)),"","休日"))</f>
        <v>休日</v>
      </c>
      <c r="Q16" s="130" t="str">
        <f>IF(P16="",Q9,"")</f>
        <v/>
      </c>
      <c r="R16" s="69" t="s">
        <v>12</v>
      </c>
      <c r="S16" s="84" t="str">
        <f>IF(P16="",IF(S9="","",S9),"")</f>
        <v/>
      </c>
      <c r="T16" s="130" t="str">
        <f>IF(P16="",Q10,"")</f>
        <v/>
      </c>
      <c r="U16" s="72" t="s">
        <v>12</v>
      </c>
      <c r="V16" s="154" t="str">
        <f>IF(P16="",IF(S10="","",S10),"")</f>
        <v/>
      </c>
      <c r="W16" s="217" t="str">
        <f>IF(P16="",IF(W9="","",W9),"")</f>
        <v/>
      </c>
      <c r="X16" s="150"/>
      <c r="Y16" s="119"/>
      <c r="Z16" s="51"/>
      <c r="AA16" s="97"/>
      <c r="AB16" s="281"/>
      <c r="AC16" s="99"/>
      <c r="AD16" s="108" t="s">
        <v>19</v>
      </c>
      <c r="AE16" s="205" t="e">
        <f t="shared" si="1"/>
        <v>#VALUE!</v>
      </c>
      <c r="AF16" s="205" t="e">
        <f t="shared" si="2"/>
        <v>#VALUE!</v>
      </c>
      <c r="AG16" s="230" t="e">
        <f t="shared" si="6"/>
        <v>#VALUE!</v>
      </c>
      <c r="AH16" s="230">
        <f t="shared" si="7"/>
        <v>0</v>
      </c>
      <c r="AI16" s="221" t="str">
        <f t="shared" si="8"/>
        <v/>
      </c>
      <c r="AJ16" s="230" t="str">
        <f t="shared" si="9"/>
        <v/>
      </c>
      <c r="AK16" s="236" t="str">
        <f t="shared" ref="AK16:AK30" si="17">IF(M16="1日",0,IF(AJ16="",AI16,AJ16))</f>
        <v/>
      </c>
      <c r="AL16" s="37"/>
      <c r="AM16" s="106" t="s">
        <v>33</v>
      </c>
      <c r="AN16" s="208" t="str">
        <f t="shared" si="3"/>
        <v/>
      </c>
      <c r="AO16" s="208" t="str">
        <f t="shared" si="4"/>
        <v/>
      </c>
      <c r="AP16" s="240" t="e">
        <f t="shared" si="10"/>
        <v>#VALUE!</v>
      </c>
      <c r="AQ16" s="240">
        <f t="shared" si="11"/>
        <v>0</v>
      </c>
      <c r="AR16" s="225" t="str">
        <f t="shared" si="12"/>
        <v/>
      </c>
      <c r="AS16" s="242" t="str">
        <f t="shared" si="13"/>
        <v/>
      </c>
      <c r="AT16" s="241" t="str">
        <f t="shared" si="14"/>
        <v/>
      </c>
      <c r="AU16" s="37"/>
      <c r="AV16" s="37"/>
    </row>
    <row r="17" spans="1:48" ht="45" customHeight="1" x14ac:dyDescent="0.15">
      <c r="B17" s="45">
        <f t="shared" si="15"/>
        <v>45569</v>
      </c>
      <c r="C17" s="46" t="str">
        <f t="shared" si="5"/>
        <v>金</v>
      </c>
      <c r="D17" s="283" t="str">
        <f>IF(OR(WEEKDAY(B17)=1,WEEKDAY(B17)=7),"休日",IF(ISNA(VLOOKUP(B17,'(事務用)2024年度休日一覧(土日除く)'!A:B,2,FALSE)),"","休日"))</f>
        <v/>
      </c>
      <c r="E17" s="130">
        <f>IF(D17="",Q9,"")</f>
        <v>0</v>
      </c>
      <c r="F17" s="69" t="s">
        <v>12</v>
      </c>
      <c r="G17" s="78" t="str">
        <f>IF(D17="",IF(S9="","",S9),"")</f>
        <v/>
      </c>
      <c r="H17" s="135">
        <f>IF(D17="",Q10,"")</f>
        <v>0</v>
      </c>
      <c r="I17" s="69" t="s">
        <v>12</v>
      </c>
      <c r="J17" s="77" t="str">
        <f>IF(D17="",IF(S10="","",S10),"")</f>
        <v/>
      </c>
      <c r="K17" s="210" t="str">
        <f>IF(D17="",IF(W9="","",W9),"")</f>
        <v/>
      </c>
      <c r="L17" s="149"/>
      <c r="M17" s="74"/>
      <c r="N17" s="45">
        <f t="shared" si="16"/>
        <v>45586</v>
      </c>
      <c r="O17" s="46" t="str">
        <f t="shared" si="0"/>
        <v>月</v>
      </c>
      <c r="P17" s="283" t="str">
        <f>IF(OR(WEEKDAY(N17)=1,WEEKDAY(N17)=7),"休日",IF(ISNA(VLOOKUP(N17,'(事務用)2024年度休日一覧(土日除く)'!A:B,2,FALSE)),"","休日"))</f>
        <v/>
      </c>
      <c r="Q17" s="130">
        <f>IF(P17="",Q9,"")</f>
        <v>0</v>
      </c>
      <c r="R17" s="69" t="s">
        <v>12</v>
      </c>
      <c r="S17" s="84" t="str">
        <f>IF(P17="",IF(S9="","",S9),"")</f>
        <v/>
      </c>
      <c r="T17" s="130">
        <f>IF(P17="",Q10,"")</f>
        <v>0</v>
      </c>
      <c r="U17" s="72" t="s">
        <v>12</v>
      </c>
      <c r="V17" s="154" t="str">
        <f>IF(P17="",IF(S10="","",S10),"")</f>
        <v/>
      </c>
      <c r="W17" s="217" t="str">
        <f>IF(P17="",IF(W9="","",W9),"")</f>
        <v/>
      </c>
      <c r="X17" s="150"/>
      <c r="Y17" s="255"/>
      <c r="Z17" s="52"/>
      <c r="AA17" s="100"/>
      <c r="AB17" s="100"/>
      <c r="AC17" s="100"/>
      <c r="AD17" s="106" t="s">
        <v>16</v>
      </c>
      <c r="AE17" s="203" t="e">
        <f t="shared" si="1"/>
        <v>#VALUE!</v>
      </c>
      <c r="AF17" s="203" t="e">
        <f t="shared" si="2"/>
        <v>#VALUE!</v>
      </c>
      <c r="AG17" s="228" t="e">
        <f t="shared" si="6"/>
        <v>#VALUE!</v>
      </c>
      <c r="AH17" s="228">
        <f t="shared" si="7"/>
        <v>0</v>
      </c>
      <c r="AI17" s="220" t="str">
        <f t="shared" si="8"/>
        <v/>
      </c>
      <c r="AJ17" s="228" t="str">
        <f t="shared" si="9"/>
        <v/>
      </c>
      <c r="AK17" s="235" t="str">
        <f t="shared" si="17"/>
        <v/>
      </c>
      <c r="AL17" s="100"/>
      <c r="AM17" s="106" t="s">
        <v>34</v>
      </c>
      <c r="AN17" s="203" t="e">
        <f t="shared" si="3"/>
        <v>#VALUE!</v>
      </c>
      <c r="AO17" s="203" t="e">
        <f t="shared" si="4"/>
        <v>#VALUE!</v>
      </c>
      <c r="AP17" s="238" t="e">
        <f t="shared" si="10"/>
        <v>#VALUE!</v>
      </c>
      <c r="AQ17" s="238">
        <f t="shared" si="11"/>
        <v>0</v>
      </c>
      <c r="AR17" s="220" t="str">
        <f t="shared" si="12"/>
        <v/>
      </c>
      <c r="AS17" s="228" t="str">
        <f t="shared" si="13"/>
        <v/>
      </c>
      <c r="AT17" s="241" t="str">
        <f t="shared" si="14"/>
        <v/>
      </c>
      <c r="AU17" s="37"/>
      <c r="AV17" s="37"/>
    </row>
    <row r="18" spans="1:48" ht="45" customHeight="1" x14ac:dyDescent="0.15">
      <c r="B18" s="45">
        <f t="shared" si="15"/>
        <v>45570</v>
      </c>
      <c r="C18" s="46" t="str">
        <f t="shared" si="5"/>
        <v>土</v>
      </c>
      <c r="D18" s="283" t="str">
        <f>IF(OR(WEEKDAY(B18)=1,WEEKDAY(B18)=7),"休日",IF(ISNA(VLOOKUP(B18,'(事務用)2024年度休日一覧(土日除く)'!A:B,2,FALSE)),"","休日"))</f>
        <v>休日</v>
      </c>
      <c r="E18" s="130" t="str">
        <f>IF(D18="",Q9,"")</f>
        <v/>
      </c>
      <c r="F18" s="69" t="s">
        <v>12</v>
      </c>
      <c r="G18" s="83" t="str">
        <f>IF(D18="",IF(S9="","",S9),"")</f>
        <v/>
      </c>
      <c r="H18" s="130" t="str">
        <f>IF(D18="",Q10,"")</f>
        <v/>
      </c>
      <c r="I18" s="69" t="s">
        <v>12</v>
      </c>
      <c r="J18" s="78" t="str">
        <f>IF(D18="",IF(S10="","",S10),"")</f>
        <v/>
      </c>
      <c r="K18" s="210" t="str">
        <f>IF(D18="",IF(W9="","",W9),"")</f>
        <v/>
      </c>
      <c r="L18" s="149"/>
      <c r="M18" s="146"/>
      <c r="N18" s="45">
        <f t="shared" si="16"/>
        <v>45587</v>
      </c>
      <c r="O18" s="46" t="str">
        <f t="shared" si="0"/>
        <v>火</v>
      </c>
      <c r="P18" s="283" t="str">
        <f>IF(OR(WEEKDAY(N18)=1,WEEKDAY(N18)=7),"休日",IF(ISNA(VLOOKUP(N18,'(事務用)2024年度休日一覧(土日除く)'!A:B,2,FALSE)),"","休日"))</f>
        <v/>
      </c>
      <c r="Q18" s="130">
        <f>IF(P18="",Q9,"")</f>
        <v>0</v>
      </c>
      <c r="R18" s="69" t="s">
        <v>12</v>
      </c>
      <c r="S18" s="84" t="str">
        <f>IF(P18="",IF(S9="","",S9),"")</f>
        <v/>
      </c>
      <c r="T18" s="130">
        <f>IF(P18="",Q10,"")</f>
        <v>0</v>
      </c>
      <c r="U18" s="72" t="s">
        <v>12</v>
      </c>
      <c r="V18" s="154" t="str">
        <f>IF(P18="",IF(S10="","",S10),"")</f>
        <v/>
      </c>
      <c r="W18" s="46" t="str">
        <f>IF(P18="",IF(W9="","",W9),"")</f>
        <v/>
      </c>
      <c r="X18" s="151"/>
      <c r="Y18" s="119"/>
      <c r="Z18" s="52"/>
      <c r="AA18" s="97"/>
      <c r="AB18" s="281"/>
      <c r="AC18" s="99"/>
      <c r="AD18" s="109" t="s">
        <v>20</v>
      </c>
      <c r="AE18" s="205" t="str">
        <f t="shared" si="1"/>
        <v/>
      </c>
      <c r="AF18" s="205" t="str">
        <f t="shared" si="2"/>
        <v/>
      </c>
      <c r="AG18" s="230" t="e">
        <f t="shared" si="6"/>
        <v>#VALUE!</v>
      </c>
      <c r="AH18" s="230">
        <f t="shared" si="7"/>
        <v>0</v>
      </c>
      <c r="AI18" s="221" t="str">
        <f t="shared" si="8"/>
        <v/>
      </c>
      <c r="AJ18" s="230" t="str">
        <f t="shared" si="9"/>
        <v/>
      </c>
      <c r="AK18" s="236" t="str">
        <f t="shared" si="17"/>
        <v/>
      </c>
      <c r="AL18" s="37"/>
      <c r="AM18" s="106" t="s">
        <v>35</v>
      </c>
      <c r="AN18" s="208" t="e">
        <f t="shared" si="3"/>
        <v>#VALUE!</v>
      </c>
      <c r="AO18" s="208" t="e">
        <f t="shared" si="4"/>
        <v>#VALUE!</v>
      </c>
      <c r="AP18" s="240" t="e">
        <f t="shared" si="10"/>
        <v>#VALUE!</v>
      </c>
      <c r="AQ18" s="240">
        <f t="shared" si="11"/>
        <v>0</v>
      </c>
      <c r="AR18" s="225" t="str">
        <f t="shared" si="12"/>
        <v/>
      </c>
      <c r="AS18" s="242" t="str">
        <f t="shared" si="13"/>
        <v/>
      </c>
      <c r="AT18" s="241" t="str">
        <f t="shared" si="14"/>
        <v/>
      </c>
      <c r="AU18" s="37"/>
      <c r="AV18" s="37"/>
    </row>
    <row r="19" spans="1:48" ht="45" customHeight="1" x14ac:dyDescent="0.15">
      <c r="B19" s="45">
        <f t="shared" si="15"/>
        <v>45571</v>
      </c>
      <c r="C19" s="46" t="str">
        <f t="shared" si="5"/>
        <v>日</v>
      </c>
      <c r="D19" s="283" t="str">
        <f>IF(OR(WEEKDAY(B19)=1,WEEKDAY(B19)=7),"休日",IF(ISNA(VLOOKUP(B19,'(事務用)2024年度休日一覧(土日除く)'!A:B,2,FALSE)),"","休日"))</f>
        <v>休日</v>
      </c>
      <c r="E19" s="130" t="str">
        <f>IF(D19="",Q9,"")</f>
        <v/>
      </c>
      <c r="F19" s="69" t="s">
        <v>12</v>
      </c>
      <c r="G19" s="77" t="str">
        <f>IF(D19="",IF(S9="","",S9),"")</f>
        <v/>
      </c>
      <c r="H19" s="134" t="str">
        <f>IF(D19="",Q10,"")</f>
        <v/>
      </c>
      <c r="I19" s="69" t="s">
        <v>12</v>
      </c>
      <c r="J19" s="78" t="str">
        <f>IF(D19="",IF(S10="","",S10),"")</f>
        <v/>
      </c>
      <c r="K19" s="210" t="str">
        <f>IF(D19="",IF(W9="","",W9),"")</f>
        <v/>
      </c>
      <c r="L19" s="149"/>
      <c r="M19" s="146"/>
      <c r="N19" s="45">
        <f t="shared" si="16"/>
        <v>45588</v>
      </c>
      <c r="O19" s="46" t="str">
        <f t="shared" si="0"/>
        <v>水</v>
      </c>
      <c r="P19" s="283" t="str">
        <f>IF(OR(WEEKDAY(N19)=1,WEEKDAY(N19)=7),"休日",IF(ISNA(VLOOKUP(N19,'(事務用)2024年度休日一覧(土日除く)'!A:B,2,FALSE)),"","休日"))</f>
        <v/>
      </c>
      <c r="Q19" s="130">
        <f>IF(P19="",Q9,"")</f>
        <v>0</v>
      </c>
      <c r="R19" s="69" t="s">
        <v>12</v>
      </c>
      <c r="S19" s="84" t="str">
        <f>IF(P19="",IF(S9="","",S9),"")</f>
        <v/>
      </c>
      <c r="T19" s="130">
        <f>IF(P19="",Q10,"")</f>
        <v>0</v>
      </c>
      <c r="U19" s="72" t="s">
        <v>12</v>
      </c>
      <c r="V19" s="154" t="str">
        <f>IF(P19="",IF(S10="","",S10),"")</f>
        <v/>
      </c>
      <c r="W19" s="213" t="str">
        <f>IF(P19="",IF(W9="","",W9),"")</f>
        <v/>
      </c>
      <c r="X19" s="149"/>
      <c r="Y19" s="119"/>
      <c r="Z19" s="52"/>
      <c r="AA19" s="105"/>
      <c r="AB19" s="105"/>
      <c r="AC19" s="105"/>
      <c r="AD19" s="109" t="s">
        <v>21</v>
      </c>
      <c r="AE19" s="206" t="str">
        <f t="shared" si="1"/>
        <v/>
      </c>
      <c r="AF19" s="206" t="str">
        <f t="shared" si="2"/>
        <v/>
      </c>
      <c r="AG19" s="231" t="e">
        <f t="shared" si="6"/>
        <v>#VALUE!</v>
      </c>
      <c r="AH19" s="231">
        <f t="shared" si="7"/>
        <v>0</v>
      </c>
      <c r="AI19" s="224" t="str">
        <f t="shared" si="8"/>
        <v/>
      </c>
      <c r="AJ19" s="231" t="str">
        <f t="shared" si="9"/>
        <v/>
      </c>
      <c r="AK19" s="235" t="str">
        <f>IF(M19="1日",0,IF(AJ19="",AI19,AJ19))</f>
        <v/>
      </c>
      <c r="AL19" s="105"/>
      <c r="AM19" s="106" t="s">
        <v>36</v>
      </c>
      <c r="AN19" s="206" t="e">
        <f t="shared" si="3"/>
        <v>#VALUE!</v>
      </c>
      <c r="AO19" s="208" t="e">
        <f t="shared" si="4"/>
        <v>#VALUE!</v>
      </c>
      <c r="AP19" s="240" t="e">
        <f t="shared" si="10"/>
        <v>#VALUE!</v>
      </c>
      <c r="AQ19" s="240">
        <f t="shared" si="11"/>
        <v>0</v>
      </c>
      <c r="AR19" s="225" t="str">
        <f t="shared" si="12"/>
        <v/>
      </c>
      <c r="AS19" s="242" t="str">
        <f t="shared" si="13"/>
        <v/>
      </c>
      <c r="AT19" s="241" t="str">
        <f t="shared" si="14"/>
        <v/>
      </c>
      <c r="AU19" s="37"/>
      <c r="AV19" s="37"/>
    </row>
    <row r="20" spans="1:48" ht="45" customHeight="1" x14ac:dyDescent="0.15">
      <c r="B20" s="45">
        <f t="shared" si="15"/>
        <v>45572</v>
      </c>
      <c r="C20" s="46" t="str">
        <f t="shared" si="5"/>
        <v>月</v>
      </c>
      <c r="D20" s="283" t="str">
        <f>IF(OR(WEEKDAY(B20)=1,WEEKDAY(B20)=7),"休日",IF(ISNA(VLOOKUP(B20,'(事務用)2024年度休日一覧(土日除く)'!A:B,2,FALSE)),"","休日"))</f>
        <v/>
      </c>
      <c r="E20" s="130">
        <f>IF(D20="",Q9,"")</f>
        <v>0</v>
      </c>
      <c r="F20" s="69" t="s">
        <v>12</v>
      </c>
      <c r="G20" s="77" t="str">
        <f>IF(D20="",IF(S9="","",S9),"")</f>
        <v/>
      </c>
      <c r="H20" s="135">
        <f>IF(D20="",Q10,"")</f>
        <v>0</v>
      </c>
      <c r="I20" s="69" t="s">
        <v>12</v>
      </c>
      <c r="J20" s="78" t="str">
        <f>IF(D20="",IF(S10="","",S10),"")</f>
        <v/>
      </c>
      <c r="K20" s="210" t="str">
        <f>IF(D20="",IF(W9="","",W9),"")</f>
        <v/>
      </c>
      <c r="L20" s="149"/>
      <c r="M20" s="147"/>
      <c r="N20" s="45">
        <f t="shared" si="16"/>
        <v>45589</v>
      </c>
      <c r="O20" s="46" t="str">
        <f t="shared" si="0"/>
        <v>木</v>
      </c>
      <c r="P20" s="283" t="str">
        <f>IF(OR(WEEKDAY(N20)=1,WEEKDAY(N20)=7),"休日",IF(ISNA(VLOOKUP(N20,'(事務用)2024年度休日一覧(土日除く)'!A:B,2,FALSE)),"","休日"))</f>
        <v/>
      </c>
      <c r="Q20" s="130">
        <f>IF(P20="",Q9,"")</f>
        <v>0</v>
      </c>
      <c r="R20" s="69" t="s">
        <v>12</v>
      </c>
      <c r="S20" s="84" t="str">
        <f>IF(P20="",IF(S9="","",S9),"")</f>
        <v/>
      </c>
      <c r="T20" s="130">
        <f>IF(P20="",Q10,"")</f>
        <v>0</v>
      </c>
      <c r="U20" s="72" t="s">
        <v>12</v>
      </c>
      <c r="V20" s="154" t="str">
        <f>IF(P20="",IF(S10="","",S10),"")</f>
        <v/>
      </c>
      <c r="W20" s="46" t="str">
        <f>IF(P20="",IF(W9="","",W9),"")</f>
        <v/>
      </c>
      <c r="X20" s="150"/>
      <c r="Y20" s="119"/>
      <c r="Z20" s="52"/>
      <c r="AA20" s="105"/>
      <c r="AB20" s="105"/>
      <c r="AC20" s="105"/>
      <c r="AD20" s="109" t="s">
        <v>22</v>
      </c>
      <c r="AE20" s="206" t="e">
        <f t="shared" si="1"/>
        <v>#VALUE!</v>
      </c>
      <c r="AF20" s="206" t="e">
        <f t="shared" si="2"/>
        <v>#VALUE!</v>
      </c>
      <c r="AG20" s="231" t="e">
        <f t="shared" si="6"/>
        <v>#VALUE!</v>
      </c>
      <c r="AH20" s="231">
        <f t="shared" si="7"/>
        <v>0</v>
      </c>
      <c r="AI20" s="224" t="str">
        <f t="shared" si="8"/>
        <v/>
      </c>
      <c r="AJ20" s="231" t="str">
        <f t="shared" si="9"/>
        <v/>
      </c>
      <c r="AK20" s="235" t="str">
        <f t="shared" si="17"/>
        <v/>
      </c>
      <c r="AL20" s="105"/>
      <c r="AM20" s="106" t="s">
        <v>37</v>
      </c>
      <c r="AN20" s="206" t="e">
        <f t="shared" si="3"/>
        <v>#VALUE!</v>
      </c>
      <c r="AO20" s="208" t="e">
        <f t="shared" si="4"/>
        <v>#VALUE!</v>
      </c>
      <c r="AP20" s="240" t="e">
        <f t="shared" si="10"/>
        <v>#VALUE!</v>
      </c>
      <c r="AQ20" s="240">
        <f t="shared" si="11"/>
        <v>0</v>
      </c>
      <c r="AR20" s="225" t="str">
        <f t="shared" si="12"/>
        <v/>
      </c>
      <c r="AS20" s="242" t="str">
        <f t="shared" si="13"/>
        <v/>
      </c>
      <c r="AT20" s="241" t="str">
        <f t="shared" si="14"/>
        <v/>
      </c>
      <c r="AU20" s="37"/>
      <c r="AV20" s="37"/>
    </row>
    <row r="21" spans="1:48" ht="45" customHeight="1" x14ac:dyDescent="0.15">
      <c r="B21" s="45">
        <f t="shared" si="15"/>
        <v>45573</v>
      </c>
      <c r="C21" s="46" t="str">
        <f t="shared" si="5"/>
        <v>火</v>
      </c>
      <c r="D21" s="283" t="str">
        <f>IF(OR(WEEKDAY(B21)=1,WEEKDAY(B21)=7),"休日",IF(ISNA(VLOOKUP(B21,'(事務用)2024年度休日一覧(土日除く)'!A:B,2,FALSE)),"","休日"))</f>
        <v/>
      </c>
      <c r="E21" s="130">
        <f>IF(D21="",Q9,"")</f>
        <v>0</v>
      </c>
      <c r="F21" s="69" t="s">
        <v>12</v>
      </c>
      <c r="G21" s="78" t="str">
        <f>IF(D21="",IF(S9="","",S9),"")</f>
        <v/>
      </c>
      <c r="H21" s="130">
        <f>IF(D21="",Q10,"")</f>
        <v>0</v>
      </c>
      <c r="I21" s="69" t="s">
        <v>12</v>
      </c>
      <c r="J21" s="78" t="str">
        <f>IF(D21="",IF(S10="","",S10),"")</f>
        <v/>
      </c>
      <c r="K21" s="212" t="str">
        <f>IF(D21="",IF(W9="","",W9),"")</f>
        <v/>
      </c>
      <c r="L21" s="150"/>
      <c r="M21" s="147"/>
      <c r="N21" s="45">
        <f t="shared" si="16"/>
        <v>45590</v>
      </c>
      <c r="O21" s="46" t="str">
        <f t="shared" si="0"/>
        <v>金</v>
      </c>
      <c r="P21" s="283" t="str">
        <f>IF(OR(WEEKDAY(N21)=1,WEEKDAY(N21)=7),"休日",IF(ISNA(VLOOKUP(N21,'(事務用)2024年度休日一覧(土日除く)'!A:B,2,FALSE)),"","休日"))</f>
        <v/>
      </c>
      <c r="Q21" s="130">
        <f>IF(P21="",Q9,"")</f>
        <v>0</v>
      </c>
      <c r="R21" s="69" t="s">
        <v>12</v>
      </c>
      <c r="S21" s="84" t="str">
        <f>IF(P21="",IF(S9="","",S9),"")</f>
        <v/>
      </c>
      <c r="T21" s="130">
        <f>IF(P21="",Q10,"")</f>
        <v>0</v>
      </c>
      <c r="U21" s="72" t="s">
        <v>12</v>
      </c>
      <c r="V21" s="154" t="str">
        <f>IF(P21="",IF(S10="","",S10),"")</f>
        <v/>
      </c>
      <c r="W21" s="217" t="str">
        <f>IF(P21="",IF(W9="","",W9),"")</f>
        <v/>
      </c>
      <c r="X21" s="175"/>
      <c r="Y21" s="119"/>
      <c r="Z21" s="52"/>
      <c r="AA21" s="101"/>
      <c r="AB21" s="101"/>
      <c r="AC21" s="101"/>
      <c r="AD21" s="109" t="s">
        <v>23</v>
      </c>
      <c r="AE21" s="205" t="e">
        <f t="shared" si="1"/>
        <v>#VALUE!</v>
      </c>
      <c r="AF21" s="205" t="e">
        <f t="shared" si="2"/>
        <v>#VALUE!</v>
      </c>
      <c r="AG21" s="230" t="e">
        <f t="shared" si="6"/>
        <v>#VALUE!</v>
      </c>
      <c r="AH21" s="230">
        <f t="shared" si="7"/>
        <v>0</v>
      </c>
      <c r="AI21" s="221" t="str">
        <f t="shared" si="8"/>
        <v/>
      </c>
      <c r="AJ21" s="230" t="str">
        <f t="shared" si="9"/>
        <v/>
      </c>
      <c r="AK21" s="236" t="str">
        <f t="shared" si="17"/>
        <v/>
      </c>
      <c r="AL21" s="101"/>
      <c r="AM21" s="106" t="s">
        <v>38</v>
      </c>
      <c r="AN21" s="208" t="e">
        <f t="shared" si="3"/>
        <v>#VALUE!</v>
      </c>
      <c r="AO21" s="208" t="e">
        <f t="shared" si="4"/>
        <v>#VALUE!</v>
      </c>
      <c r="AP21" s="240" t="e">
        <f t="shared" si="10"/>
        <v>#VALUE!</v>
      </c>
      <c r="AQ21" s="240">
        <f t="shared" si="11"/>
        <v>0</v>
      </c>
      <c r="AR21" s="225" t="str">
        <f t="shared" si="12"/>
        <v/>
      </c>
      <c r="AS21" s="242" t="str">
        <f t="shared" si="13"/>
        <v/>
      </c>
      <c r="AT21" s="241" t="str">
        <f t="shared" si="14"/>
        <v/>
      </c>
      <c r="AU21" s="37"/>
      <c r="AV21" s="37"/>
    </row>
    <row r="22" spans="1:48" ht="45" customHeight="1" x14ac:dyDescent="0.15">
      <c r="B22" s="45">
        <f t="shared" si="15"/>
        <v>45574</v>
      </c>
      <c r="C22" s="46" t="str">
        <f t="shared" si="5"/>
        <v>水</v>
      </c>
      <c r="D22" s="283" t="str">
        <f>IF(OR(WEEKDAY(B22)=1,WEEKDAY(B22)=7),"休日",IF(ISNA(VLOOKUP(B22,'(事務用)2024年度休日一覧(土日除く)'!A:B,2,FALSE)),"","休日"))</f>
        <v/>
      </c>
      <c r="E22" s="130">
        <f>IF(D22="",Q9,"")</f>
        <v>0</v>
      </c>
      <c r="F22" s="69" t="s">
        <v>12</v>
      </c>
      <c r="G22" s="83" t="str">
        <f>IF(D22="",IF(S9="","",S9),"")</f>
        <v/>
      </c>
      <c r="H22" s="130">
        <f>IF(D22="",Q10,"")</f>
        <v>0</v>
      </c>
      <c r="I22" s="69" t="s">
        <v>12</v>
      </c>
      <c r="J22" s="80" t="str">
        <f>IF(D22="",IF(S10="","",S10),"")</f>
        <v/>
      </c>
      <c r="K22" s="213" t="str">
        <f>IF(D22="",IF(W9="","",W9),"")</f>
        <v/>
      </c>
      <c r="L22" s="151"/>
      <c r="M22" s="147"/>
      <c r="N22" s="45">
        <f t="shared" si="16"/>
        <v>45591</v>
      </c>
      <c r="O22" s="46" t="str">
        <f t="shared" si="0"/>
        <v>土</v>
      </c>
      <c r="P22" s="283" t="str">
        <f>IF(OR(WEEKDAY(N22)=1,WEEKDAY(N22)=7),"休日",IF(ISNA(VLOOKUP(N22,'(事務用)2024年度休日一覧(土日除く)'!A:B,2,FALSE)),"","休日"))</f>
        <v>休日</v>
      </c>
      <c r="Q22" s="130" t="str">
        <f>IF(P22="",Q9,"")</f>
        <v/>
      </c>
      <c r="R22" s="69" t="s">
        <v>12</v>
      </c>
      <c r="S22" s="84" t="str">
        <f>IF(P22="",IF(S9="","",S9),"")</f>
        <v/>
      </c>
      <c r="T22" s="130" t="str">
        <f>IF(P22="",Q10,"")</f>
        <v/>
      </c>
      <c r="U22" s="72" t="s">
        <v>12</v>
      </c>
      <c r="V22" s="154" t="str">
        <f>IF(P22="",IF(S10="","",S10),"")</f>
        <v/>
      </c>
      <c r="W22" s="217" t="str">
        <f>IF(P22="",IF(W9="","",W9),"")</f>
        <v/>
      </c>
      <c r="X22" s="150"/>
      <c r="Y22" s="119"/>
      <c r="Z22" s="52"/>
      <c r="AA22" s="102"/>
      <c r="AB22" s="102"/>
      <c r="AC22" s="104"/>
      <c r="AD22" s="109" t="s">
        <v>24</v>
      </c>
      <c r="AE22" s="207" t="e">
        <f t="shared" si="1"/>
        <v>#VALUE!</v>
      </c>
      <c r="AF22" s="207" t="e">
        <f t="shared" si="2"/>
        <v>#VALUE!</v>
      </c>
      <c r="AG22" s="232" t="e">
        <f t="shared" si="6"/>
        <v>#VALUE!</v>
      </c>
      <c r="AH22" s="232">
        <f t="shared" si="7"/>
        <v>0</v>
      </c>
      <c r="AI22" s="222" t="str">
        <f t="shared" si="8"/>
        <v/>
      </c>
      <c r="AJ22" s="232" t="str">
        <f t="shared" si="9"/>
        <v/>
      </c>
      <c r="AK22" s="236" t="str">
        <f t="shared" si="17"/>
        <v/>
      </c>
      <c r="AL22" s="37"/>
      <c r="AM22" s="106" t="s">
        <v>39</v>
      </c>
      <c r="AN22" s="208" t="str">
        <f t="shared" si="3"/>
        <v/>
      </c>
      <c r="AO22" s="208" t="str">
        <f t="shared" si="4"/>
        <v/>
      </c>
      <c r="AP22" s="240" t="e">
        <f t="shared" si="10"/>
        <v>#VALUE!</v>
      </c>
      <c r="AQ22" s="240">
        <f t="shared" si="11"/>
        <v>0</v>
      </c>
      <c r="AR22" s="225" t="str">
        <f t="shared" si="12"/>
        <v/>
      </c>
      <c r="AS22" s="242" t="str">
        <f t="shared" si="13"/>
        <v/>
      </c>
      <c r="AT22" s="241" t="str">
        <f t="shared" si="14"/>
        <v/>
      </c>
      <c r="AU22" s="37"/>
      <c r="AV22" s="37"/>
    </row>
    <row r="23" spans="1:48" ht="45" customHeight="1" x14ac:dyDescent="0.15">
      <c r="B23" s="45">
        <f t="shared" si="15"/>
        <v>45575</v>
      </c>
      <c r="C23" s="46" t="str">
        <f t="shared" si="5"/>
        <v>木</v>
      </c>
      <c r="D23" s="283" t="str">
        <f>IF(OR(WEEKDAY(B23)=1,WEEKDAY(B23)=7),"休日",IF(ISNA(VLOOKUP(B23,'(事務用)2024年度休日一覧(土日除く)'!A:B,2,FALSE)),"","休日"))</f>
        <v/>
      </c>
      <c r="E23" s="130">
        <f>IF(D23="",Q9,"")</f>
        <v>0</v>
      </c>
      <c r="F23" s="69" t="s">
        <v>12</v>
      </c>
      <c r="G23" s="78" t="str">
        <f>IF(D23="",IF(S9="","",S9),"")</f>
        <v/>
      </c>
      <c r="H23" s="130">
        <f>IF(D23="",Q10,"")</f>
        <v>0</v>
      </c>
      <c r="I23" s="69" t="s">
        <v>12</v>
      </c>
      <c r="J23" s="77" t="str">
        <f>IF(D23="",IF(S10="","",S10),"")</f>
        <v/>
      </c>
      <c r="K23" s="210" t="str">
        <f>IF(D23="",IF(W9="","",W9),"")</f>
        <v/>
      </c>
      <c r="L23" s="150"/>
      <c r="M23" s="74"/>
      <c r="N23" s="45">
        <f t="shared" si="16"/>
        <v>45592</v>
      </c>
      <c r="O23" s="46" t="str">
        <f t="shared" si="0"/>
        <v>日</v>
      </c>
      <c r="P23" s="283" t="str">
        <f>IF(OR(WEEKDAY(N23)=1,WEEKDAY(N23)=7),"休日",IF(ISNA(VLOOKUP(N23,'(事務用)2024年度休日一覧(土日除く)'!A:B,2,FALSE)),"","休日"))</f>
        <v>休日</v>
      </c>
      <c r="Q23" s="130" t="str">
        <f>IF(P23="",Q9,"")</f>
        <v/>
      </c>
      <c r="R23" s="69" t="s">
        <v>12</v>
      </c>
      <c r="S23" s="84" t="str">
        <f>IF(P23="",IF(S9="","",S9),"")</f>
        <v/>
      </c>
      <c r="T23" s="130" t="str">
        <f>IF(P23="",Q10,"")</f>
        <v/>
      </c>
      <c r="U23" s="69" t="s">
        <v>12</v>
      </c>
      <c r="V23" s="154" t="str">
        <f>IF(P23="",IF(S10="","",S10),"")</f>
        <v/>
      </c>
      <c r="W23" s="217" t="str">
        <f>IF(P23="",IF(W9="","",W9),"")</f>
        <v/>
      </c>
      <c r="X23" s="150"/>
      <c r="Y23" s="256"/>
      <c r="Z23" s="52"/>
      <c r="AA23" s="12"/>
      <c r="AB23" s="12"/>
      <c r="AC23" s="22"/>
      <c r="AD23" s="109" t="s">
        <v>25</v>
      </c>
      <c r="AE23" s="207" t="e">
        <f t="shared" si="1"/>
        <v>#VALUE!</v>
      </c>
      <c r="AF23" s="207" t="e">
        <f t="shared" si="2"/>
        <v>#VALUE!</v>
      </c>
      <c r="AG23" s="232" t="e">
        <f t="shared" si="6"/>
        <v>#VALUE!</v>
      </c>
      <c r="AH23" s="232">
        <f t="shared" si="7"/>
        <v>0</v>
      </c>
      <c r="AI23" s="222" t="str">
        <f t="shared" si="8"/>
        <v/>
      </c>
      <c r="AJ23" s="232" t="str">
        <f t="shared" si="9"/>
        <v/>
      </c>
      <c r="AK23" s="236" t="str">
        <f t="shared" si="17"/>
        <v/>
      </c>
      <c r="AM23" s="106" t="s">
        <v>40</v>
      </c>
      <c r="AN23" s="208" t="str">
        <f t="shared" si="3"/>
        <v/>
      </c>
      <c r="AO23" s="208" t="str">
        <f t="shared" si="4"/>
        <v/>
      </c>
      <c r="AP23" s="240" t="e">
        <f t="shared" si="10"/>
        <v>#VALUE!</v>
      </c>
      <c r="AQ23" s="240">
        <f t="shared" si="11"/>
        <v>0</v>
      </c>
      <c r="AR23" s="225" t="str">
        <f t="shared" si="12"/>
        <v/>
      </c>
      <c r="AS23" s="242" t="str">
        <f t="shared" si="13"/>
        <v/>
      </c>
      <c r="AT23" s="241" t="str">
        <f t="shared" si="14"/>
        <v/>
      </c>
    </row>
    <row r="24" spans="1:48" ht="45" customHeight="1" x14ac:dyDescent="0.15">
      <c r="B24" s="45">
        <f t="shared" si="15"/>
        <v>45576</v>
      </c>
      <c r="C24" s="46" t="str">
        <f t="shared" si="5"/>
        <v>金</v>
      </c>
      <c r="D24" s="283" t="str">
        <f>IF(OR(WEEKDAY(B24)=1,WEEKDAY(B24)=7),"休日",IF(ISNA(VLOOKUP(B24,'(事務用)2024年度休日一覧(土日除く)'!A:B,2,FALSE)),"","休日"))</f>
        <v/>
      </c>
      <c r="E24" s="130">
        <f>IF(D24="",Q9,"")</f>
        <v>0</v>
      </c>
      <c r="F24" s="69" t="s">
        <v>12</v>
      </c>
      <c r="G24" s="83" t="str">
        <f>IF(D24="",IF(S9="","",S9),"")</f>
        <v/>
      </c>
      <c r="H24" s="134">
        <f>IF(D24="",Q10,"")</f>
        <v>0</v>
      </c>
      <c r="I24" s="69" t="s">
        <v>12</v>
      </c>
      <c r="J24" s="77" t="str">
        <f>IF(D24="",IF(S10="","",S10),"")</f>
        <v/>
      </c>
      <c r="K24" s="46" t="str">
        <f>IF(D24="",IF(W9="","",W9),"")</f>
        <v/>
      </c>
      <c r="L24" s="151"/>
      <c r="M24" s="147"/>
      <c r="N24" s="45">
        <f t="shared" si="16"/>
        <v>45593</v>
      </c>
      <c r="O24" s="46" t="str">
        <f t="shared" si="0"/>
        <v>月</v>
      </c>
      <c r="P24" s="283" t="str">
        <f>IF(OR(WEEKDAY(N24)=1,WEEKDAY(N24)=7),"休日",IF(ISNA(VLOOKUP(N24,'(事務用)2024年度休日一覧(土日除く)'!A:B,2,FALSE)),"","休日"))</f>
        <v/>
      </c>
      <c r="Q24" s="130">
        <f>IF(P24="",Q9,"")</f>
        <v>0</v>
      </c>
      <c r="R24" s="69" t="s">
        <v>12</v>
      </c>
      <c r="S24" s="84" t="str">
        <f>IF(P24="",IF(S9="","",S9),"")</f>
        <v/>
      </c>
      <c r="T24" s="130">
        <f>IF(P24="",Q10,"")</f>
        <v>0</v>
      </c>
      <c r="U24" s="72" t="s">
        <v>12</v>
      </c>
      <c r="V24" s="154" t="str">
        <f>IF(P24="",IF(S10="","",S10),"")</f>
        <v/>
      </c>
      <c r="W24" s="217" t="str">
        <f>IF(P24="",IF(W9="","",W9),"")</f>
        <v/>
      </c>
      <c r="X24" s="150"/>
      <c r="Y24" s="256"/>
      <c r="Z24" s="52"/>
      <c r="AA24" s="59"/>
      <c r="AB24" s="12"/>
      <c r="AC24" s="22"/>
      <c r="AD24" s="109" t="s">
        <v>26</v>
      </c>
      <c r="AE24" s="207" t="e">
        <f t="shared" si="1"/>
        <v>#VALUE!</v>
      </c>
      <c r="AF24" s="207" t="e">
        <f t="shared" si="2"/>
        <v>#VALUE!</v>
      </c>
      <c r="AG24" s="232" t="e">
        <f t="shared" si="6"/>
        <v>#VALUE!</v>
      </c>
      <c r="AH24" s="232">
        <f t="shared" si="7"/>
        <v>0</v>
      </c>
      <c r="AI24" s="222" t="str">
        <f t="shared" si="8"/>
        <v/>
      </c>
      <c r="AJ24" s="232" t="str">
        <f t="shared" si="9"/>
        <v/>
      </c>
      <c r="AK24" s="236" t="str">
        <f t="shared" si="17"/>
        <v/>
      </c>
      <c r="AM24" s="106" t="s">
        <v>41</v>
      </c>
      <c r="AN24" s="208" t="e">
        <f t="shared" si="3"/>
        <v>#VALUE!</v>
      </c>
      <c r="AO24" s="208" t="e">
        <f t="shared" si="4"/>
        <v>#VALUE!</v>
      </c>
      <c r="AP24" s="240" t="e">
        <f t="shared" si="10"/>
        <v>#VALUE!</v>
      </c>
      <c r="AQ24" s="240">
        <f t="shared" si="11"/>
        <v>0</v>
      </c>
      <c r="AR24" s="225" t="str">
        <f t="shared" si="12"/>
        <v/>
      </c>
      <c r="AS24" s="242" t="str">
        <f t="shared" si="13"/>
        <v/>
      </c>
      <c r="AT24" s="241" t="str">
        <f t="shared" si="14"/>
        <v/>
      </c>
    </row>
    <row r="25" spans="1:48" ht="45" customHeight="1" x14ac:dyDescent="0.15">
      <c r="B25" s="45">
        <f t="shared" si="15"/>
        <v>45577</v>
      </c>
      <c r="C25" s="46" t="str">
        <f t="shared" si="5"/>
        <v>土</v>
      </c>
      <c r="D25" s="283" t="str">
        <f>IF(OR(WEEKDAY(B25)=1,WEEKDAY(B25)=7),"休日",IF(ISNA(VLOOKUP(B25,'(事務用)2024年度休日一覧(土日除く)'!A:B,2,FALSE)),"","休日"))</f>
        <v>休日</v>
      </c>
      <c r="E25" s="130" t="str">
        <f>IF(D25="",Q9,"")</f>
        <v/>
      </c>
      <c r="F25" s="69" t="s">
        <v>12</v>
      </c>
      <c r="G25" s="77" t="str">
        <f>IF(D25="",IF(S9="","",S9),"")</f>
        <v/>
      </c>
      <c r="H25" s="135" t="str">
        <f>IF(D25="",Q10,"")</f>
        <v/>
      </c>
      <c r="I25" s="72" t="s">
        <v>12</v>
      </c>
      <c r="J25" s="78" t="str">
        <f>IF(D25="",IF(S10="","",S10),"")</f>
        <v/>
      </c>
      <c r="K25" s="212" t="str">
        <f>IF(D25="",IF(W9="","",W9),"")</f>
        <v/>
      </c>
      <c r="L25" s="150"/>
      <c r="M25" s="74"/>
      <c r="N25" s="45">
        <f t="shared" si="16"/>
        <v>45594</v>
      </c>
      <c r="O25" s="46" t="str">
        <f t="shared" si="0"/>
        <v>火</v>
      </c>
      <c r="P25" s="283" t="str">
        <f>IF(OR(WEEKDAY(N25)=1,WEEKDAY(N25)=7),"休日",IF(ISNA(VLOOKUP(N25,'(事務用)2024年度休日一覧(土日除く)'!A:B,2,FALSE)),"","休日"))</f>
        <v/>
      </c>
      <c r="Q25" s="130">
        <f>IF(P25="",Q9,"")</f>
        <v>0</v>
      </c>
      <c r="R25" s="69" t="s">
        <v>12</v>
      </c>
      <c r="S25" s="84" t="str">
        <f>IF(P25="",IF(S9="","",S9),"")</f>
        <v/>
      </c>
      <c r="T25" s="130">
        <f>IF(P25="",Q10,"")</f>
        <v>0</v>
      </c>
      <c r="U25" s="72" t="s">
        <v>12</v>
      </c>
      <c r="V25" s="154" t="str">
        <f>IF(P25="",IF(S10="","",S10),"")</f>
        <v/>
      </c>
      <c r="W25" s="217" t="str">
        <f>IF(P25="",IF(W9="","",W9),"")</f>
        <v/>
      </c>
      <c r="X25" s="150"/>
      <c r="Y25" s="256"/>
      <c r="Z25" s="52"/>
      <c r="AA25" s="12"/>
      <c r="AB25" s="12"/>
      <c r="AC25" s="22"/>
      <c r="AD25" s="109" t="s">
        <v>27</v>
      </c>
      <c r="AE25" s="207" t="str">
        <f t="shared" si="1"/>
        <v/>
      </c>
      <c r="AF25" s="207" t="str">
        <f t="shared" si="2"/>
        <v/>
      </c>
      <c r="AG25" s="232" t="e">
        <f t="shared" si="6"/>
        <v>#VALUE!</v>
      </c>
      <c r="AH25" s="232">
        <f t="shared" si="7"/>
        <v>0</v>
      </c>
      <c r="AI25" s="222" t="str">
        <f t="shared" si="8"/>
        <v/>
      </c>
      <c r="AJ25" s="232" t="str">
        <f t="shared" si="9"/>
        <v/>
      </c>
      <c r="AK25" s="236" t="str">
        <f t="shared" si="17"/>
        <v/>
      </c>
      <c r="AM25" s="106" t="s">
        <v>42</v>
      </c>
      <c r="AN25" s="208" t="e">
        <f t="shared" si="3"/>
        <v>#VALUE!</v>
      </c>
      <c r="AO25" s="208" t="e">
        <f t="shared" si="4"/>
        <v>#VALUE!</v>
      </c>
      <c r="AP25" s="240" t="e">
        <f t="shared" si="10"/>
        <v>#VALUE!</v>
      </c>
      <c r="AQ25" s="240">
        <f t="shared" si="11"/>
        <v>0</v>
      </c>
      <c r="AR25" s="225" t="str">
        <f t="shared" si="12"/>
        <v/>
      </c>
      <c r="AS25" s="242" t="str">
        <f t="shared" si="13"/>
        <v/>
      </c>
      <c r="AT25" s="241" t="str">
        <f t="shared" si="14"/>
        <v/>
      </c>
    </row>
    <row r="26" spans="1:48" ht="45" customHeight="1" x14ac:dyDescent="0.15">
      <c r="B26" s="45">
        <f t="shared" si="15"/>
        <v>45578</v>
      </c>
      <c r="C26" s="46" t="str">
        <f t="shared" si="5"/>
        <v>日</v>
      </c>
      <c r="D26" s="283" t="str">
        <f>IF(OR(WEEKDAY(B26)=1,WEEKDAY(B26)=7),"休日",IF(ISNA(VLOOKUP(B26,'(事務用)2024年度休日一覧(土日除く)'!A:B,2,FALSE)),"","休日"))</f>
        <v>休日</v>
      </c>
      <c r="E26" s="130" t="str">
        <f>IF(D26="",Q9,"")</f>
        <v/>
      </c>
      <c r="F26" s="69" t="s">
        <v>12</v>
      </c>
      <c r="G26" s="77" t="str">
        <f>IF(D26="",IF(S9="","",S9),"")</f>
        <v/>
      </c>
      <c r="H26" s="130" t="str">
        <f>IF(D26="",Q10,"")</f>
        <v/>
      </c>
      <c r="I26" s="72" t="s">
        <v>12</v>
      </c>
      <c r="J26" s="77" t="str">
        <f>IF(D26="",IF(S10="","",S10),"")</f>
        <v/>
      </c>
      <c r="K26" s="210" t="str">
        <f>IF(D26="",IF(W9="","",W9),"")</f>
        <v/>
      </c>
      <c r="L26" s="150"/>
      <c r="M26" s="146"/>
      <c r="N26" s="47">
        <f t="shared" si="16"/>
        <v>45595</v>
      </c>
      <c r="O26" s="48" t="str">
        <f t="shared" si="0"/>
        <v>水</v>
      </c>
      <c r="P26" s="284" t="str">
        <f>IF(OR(WEEKDAY(N26)=1,WEEKDAY(N26)=7),"休日",IF(ISNA(VLOOKUP(N26,'(事務用)2024年度休日一覧(土日除く)'!A:B,2,FALSE)),"","休日"))</f>
        <v/>
      </c>
      <c r="Q26" s="135">
        <f>IF(P26="",Q9,"")</f>
        <v>0</v>
      </c>
      <c r="R26" s="69" t="s">
        <v>12</v>
      </c>
      <c r="S26" s="251" t="str">
        <f>IF(P26="",IF(S9="","",S9),"")</f>
        <v/>
      </c>
      <c r="T26" s="135">
        <f>IF(P26="",Q10,"")</f>
        <v>0</v>
      </c>
      <c r="U26" s="73" t="s">
        <v>12</v>
      </c>
      <c r="V26" s="80" t="str">
        <f>IF(P26="",IF(S10="","",S10),"")</f>
        <v/>
      </c>
      <c r="W26" s="46" t="str">
        <f>IF(P26="",IF(W9="","",W9),"")</f>
        <v/>
      </c>
      <c r="X26" s="150"/>
      <c r="Y26" s="119"/>
      <c r="Z26" s="52"/>
      <c r="AA26" s="12"/>
      <c r="AB26" s="12"/>
      <c r="AC26" s="22"/>
      <c r="AD26" s="109" t="s">
        <v>28</v>
      </c>
      <c r="AE26" s="207" t="str">
        <f t="shared" si="1"/>
        <v/>
      </c>
      <c r="AF26" s="207" t="str">
        <f t="shared" si="2"/>
        <v/>
      </c>
      <c r="AG26" s="232" t="e">
        <f t="shared" si="6"/>
        <v>#VALUE!</v>
      </c>
      <c r="AH26" s="232">
        <f t="shared" si="7"/>
        <v>0</v>
      </c>
      <c r="AI26" s="222" t="str">
        <f t="shared" si="8"/>
        <v/>
      </c>
      <c r="AJ26" s="232" t="str">
        <f t="shared" si="9"/>
        <v/>
      </c>
      <c r="AK26" s="236" t="str">
        <f t="shared" si="17"/>
        <v/>
      </c>
      <c r="AM26" s="106" t="s">
        <v>43</v>
      </c>
      <c r="AN26" s="208" t="e">
        <f t="shared" si="3"/>
        <v>#VALUE!</v>
      </c>
      <c r="AO26" s="208" t="e">
        <f t="shared" si="4"/>
        <v>#VALUE!</v>
      </c>
      <c r="AP26" s="240" t="e">
        <f t="shared" si="10"/>
        <v>#VALUE!</v>
      </c>
      <c r="AQ26" s="240">
        <f t="shared" si="11"/>
        <v>0</v>
      </c>
      <c r="AR26" s="225" t="str">
        <f t="shared" si="12"/>
        <v/>
      </c>
      <c r="AS26" s="242" t="str">
        <f t="shared" si="13"/>
        <v/>
      </c>
      <c r="AT26" s="241" t="str">
        <f t="shared" si="14"/>
        <v/>
      </c>
    </row>
    <row r="27" spans="1:48" ht="45" customHeight="1" thickBot="1" x14ac:dyDescent="0.2">
      <c r="B27" s="45">
        <f t="shared" si="15"/>
        <v>45579</v>
      </c>
      <c r="C27" s="46" t="str">
        <f t="shared" si="5"/>
        <v>月</v>
      </c>
      <c r="D27" s="283" t="str">
        <f>IF(OR(WEEKDAY(B27)=1,WEEKDAY(B27)=7),"休日",IF(ISNA(VLOOKUP(B27,'(事務用)2024年度休日一覧(土日除く)'!A:B,2,FALSE)),"","休日"))</f>
        <v>休日</v>
      </c>
      <c r="E27" s="130" t="str">
        <f>IF(D27="",Q9,"")</f>
        <v/>
      </c>
      <c r="F27" s="69" t="s">
        <v>12</v>
      </c>
      <c r="G27" s="78" t="str">
        <f>IF(D27="",IF(S9="","",S9),"")</f>
        <v/>
      </c>
      <c r="H27" s="130" t="str">
        <f>IF(D27="",Q10,"")</f>
        <v/>
      </c>
      <c r="I27" s="69" t="s">
        <v>12</v>
      </c>
      <c r="J27" s="78" t="str">
        <f>IF(D27="",IF(S10="","",S10),"")</f>
        <v/>
      </c>
      <c r="K27" s="212" t="str">
        <f>IF(D27="",IF(W9="","",W9),"")</f>
        <v/>
      </c>
      <c r="L27" s="150"/>
      <c r="M27" s="118"/>
      <c r="N27" s="47">
        <f t="shared" si="16"/>
        <v>45596</v>
      </c>
      <c r="O27" s="48" t="str">
        <f t="shared" si="0"/>
        <v>木</v>
      </c>
      <c r="P27" s="284" t="str">
        <f>IF(OR(WEEKDAY(N27)=1,WEEKDAY(N27)=7),"休日",IF(ISNA(VLOOKUP(N27,'(事務用)2024年度休日一覧(土日除く)'!A:B,2,FALSE)),"","休日"))</f>
        <v/>
      </c>
      <c r="Q27" s="135">
        <f>IF(P27="",Q9,"")</f>
        <v>0</v>
      </c>
      <c r="R27" s="69" t="s">
        <v>12</v>
      </c>
      <c r="S27" s="251" t="str">
        <f>IF(P27="",IF(S9="","",S9),"")</f>
        <v/>
      </c>
      <c r="T27" s="135">
        <f>IF(P27="",Q10,"")</f>
        <v>0</v>
      </c>
      <c r="U27" s="71" t="s">
        <v>12</v>
      </c>
      <c r="V27" s="87" t="str">
        <f>IF(P27="",IF(S10="","",S10),"")</f>
        <v/>
      </c>
      <c r="W27" s="46" t="str">
        <f>IF(P27="",IF(W9="","",W9),"")</f>
        <v/>
      </c>
      <c r="X27" s="150"/>
      <c r="Y27" s="119"/>
      <c r="Z27" s="52"/>
      <c r="AA27" s="23"/>
      <c r="AB27" s="286"/>
      <c r="AC27" s="18"/>
      <c r="AD27" s="109" t="s">
        <v>29</v>
      </c>
      <c r="AE27" s="205" t="str">
        <f t="shared" si="1"/>
        <v/>
      </c>
      <c r="AF27" s="205" t="str">
        <f t="shared" si="2"/>
        <v/>
      </c>
      <c r="AG27" s="230" t="e">
        <f t="shared" si="6"/>
        <v>#VALUE!</v>
      </c>
      <c r="AH27" s="230">
        <f t="shared" si="7"/>
        <v>0</v>
      </c>
      <c r="AI27" s="221" t="str">
        <f t="shared" si="8"/>
        <v/>
      </c>
      <c r="AJ27" s="230" t="str">
        <f t="shared" si="9"/>
        <v/>
      </c>
      <c r="AK27" s="236" t="str">
        <f t="shared" si="17"/>
        <v/>
      </c>
      <c r="AM27" s="106" t="s">
        <v>85</v>
      </c>
      <c r="AN27" s="209" t="e">
        <f t="shared" si="3"/>
        <v>#VALUE!</v>
      </c>
      <c r="AO27" s="208" t="e">
        <f t="shared" si="4"/>
        <v>#VALUE!</v>
      </c>
      <c r="AP27" s="240" t="e">
        <f t="shared" si="10"/>
        <v>#VALUE!</v>
      </c>
      <c r="AQ27" s="240">
        <f t="shared" si="11"/>
        <v>0</v>
      </c>
      <c r="AR27" s="225" t="str">
        <f t="shared" si="12"/>
        <v/>
      </c>
      <c r="AS27" s="242" t="str">
        <f t="shared" si="13"/>
        <v/>
      </c>
      <c r="AT27" s="243" t="str">
        <f t="shared" si="14"/>
        <v/>
      </c>
    </row>
    <row r="28" spans="1:48" ht="45" customHeight="1" x14ac:dyDescent="0.15">
      <c r="B28" s="45">
        <f t="shared" si="15"/>
        <v>45580</v>
      </c>
      <c r="C28" s="46" t="str">
        <f t="shared" si="5"/>
        <v>火</v>
      </c>
      <c r="D28" s="283" t="str">
        <f>IF(OR(WEEKDAY(B28)=1,WEEKDAY(B28)=7),"休日",IF(ISNA(VLOOKUP(B28,'(事務用)2024年度休日一覧(土日除く)'!A:B,2,FALSE)),"","休日"))</f>
        <v/>
      </c>
      <c r="E28" s="130">
        <f>IF(D28="",Q9,"")</f>
        <v>0</v>
      </c>
      <c r="F28" s="69" t="s">
        <v>12</v>
      </c>
      <c r="G28" s="78" t="str">
        <f>IF(D28="",IF(S9="","",S9),"")</f>
        <v/>
      </c>
      <c r="H28" s="130">
        <f>IF(D28="",Q10,"")</f>
        <v>0</v>
      </c>
      <c r="I28" s="72" t="s">
        <v>12</v>
      </c>
      <c r="J28" s="80" t="str">
        <f>IF(D28="",IF(S10="","",S10),"")</f>
        <v/>
      </c>
      <c r="K28" s="213" t="str">
        <f>IF(D28="",IF(W9="","",W9),"")</f>
        <v/>
      </c>
      <c r="L28" s="151"/>
      <c r="M28" s="74"/>
      <c r="N28" s="361"/>
      <c r="O28" s="362" t="s">
        <v>74</v>
      </c>
      <c r="P28" s="362"/>
      <c r="Q28" s="362"/>
      <c r="R28" s="362"/>
      <c r="S28" s="362"/>
      <c r="T28" s="362"/>
      <c r="U28" s="362"/>
      <c r="V28" s="362"/>
      <c r="W28" s="362"/>
      <c r="X28" s="362"/>
      <c r="Y28" s="362"/>
      <c r="Z28" s="52"/>
      <c r="AA28" s="23"/>
      <c r="AB28" s="286"/>
      <c r="AC28" s="18"/>
      <c r="AD28" s="109" t="s">
        <v>30</v>
      </c>
      <c r="AE28" s="205" t="e">
        <f t="shared" si="1"/>
        <v>#VALUE!</v>
      </c>
      <c r="AF28" s="205" t="e">
        <f t="shared" si="2"/>
        <v>#VALUE!</v>
      </c>
      <c r="AG28" s="230" t="e">
        <f t="shared" si="6"/>
        <v>#VALUE!</v>
      </c>
      <c r="AH28" s="230">
        <f t="shared" si="7"/>
        <v>0</v>
      </c>
      <c r="AI28" s="221" t="str">
        <f t="shared" si="8"/>
        <v/>
      </c>
      <c r="AJ28" s="230" t="str">
        <f t="shared" si="9"/>
        <v/>
      </c>
      <c r="AK28" s="236" t="str">
        <f t="shared" si="17"/>
        <v/>
      </c>
      <c r="AM28" s="363"/>
      <c r="AN28" s="364"/>
      <c r="AO28" s="159"/>
      <c r="AP28" s="160"/>
      <c r="AQ28" s="160"/>
      <c r="AR28" s="156"/>
    </row>
    <row r="29" spans="1:48" ht="45" customHeight="1" x14ac:dyDescent="0.15">
      <c r="B29" s="47">
        <f t="shared" si="15"/>
        <v>45581</v>
      </c>
      <c r="C29" s="48" t="str">
        <f t="shared" si="5"/>
        <v>水</v>
      </c>
      <c r="D29" s="284" t="str">
        <f>IF(OR(WEEKDAY(B29)=1,WEEKDAY(B29)=7),"休日",IF(ISNA(VLOOKUP(B29,'(事務用)2024年度休日一覧(土日除く)'!A:B,2,FALSE)),"","休日"))</f>
        <v/>
      </c>
      <c r="E29" s="130">
        <f>IF(D29="",Q9,"")</f>
        <v>0</v>
      </c>
      <c r="F29" s="70" t="s">
        <v>12</v>
      </c>
      <c r="G29" s="78" t="str">
        <f>IF(D29="",IF(S9="","",S9),"")</f>
        <v/>
      </c>
      <c r="H29" s="130">
        <f>IF(D29="",Q10,"")</f>
        <v>0</v>
      </c>
      <c r="I29" s="73" t="s">
        <v>12</v>
      </c>
      <c r="J29" s="77" t="str">
        <f>IF(D29="",IF(S10="","",S10),"")</f>
        <v/>
      </c>
      <c r="K29" s="210" t="str">
        <f>IF(D29="",IF(W9="","",W9),"")</f>
        <v/>
      </c>
      <c r="L29" s="150"/>
      <c r="M29" s="118"/>
      <c r="N29" s="301"/>
      <c r="O29" s="302"/>
      <c r="P29" s="302"/>
      <c r="Q29" s="302"/>
      <c r="R29" s="302"/>
      <c r="S29" s="302"/>
      <c r="T29" s="302"/>
      <c r="U29" s="302"/>
      <c r="V29" s="302"/>
      <c r="W29" s="302"/>
      <c r="X29" s="302"/>
      <c r="Y29" s="302"/>
      <c r="Z29" s="287"/>
      <c r="AA29" s="19"/>
      <c r="AB29" s="23"/>
      <c r="AC29" s="286"/>
      <c r="AD29" s="109" t="s">
        <v>58</v>
      </c>
      <c r="AE29" s="205" t="e">
        <f t="shared" si="1"/>
        <v>#VALUE!</v>
      </c>
      <c r="AF29" s="205" t="e">
        <f t="shared" si="2"/>
        <v>#VALUE!</v>
      </c>
      <c r="AG29" s="233" t="e">
        <f t="shared" si="6"/>
        <v>#VALUE!</v>
      </c>
      <c r="AH29" s="233">
        <f t="shared" si="7"/>
        <v>0</v>
      </c>
      <c r="AI29" s="221" t="str">
        <f t="shared" si="8"/>
        <v/>
      </c>
      <c r="AJ29" s="230" t="str">
        <f t="shared" si="9"/>
        <v/>
      </c>
      <c r="AK29" s="236" t="str">
        <f t="shared" si="17"/>
        <v/>
      </c>
      <c r="AL29" s="176"/>
    </row>
    <row r="30" spans="1:48" ht="45" customHeight="1" thickBot="1" x14ac:dyDescent="0.2">
      <c r="A30" s="179"/>
      <c r="B30" s="178">
        <f t="shared" si="15"/>
        <v>45582</v>
      </c>
      <c r="C30" s="49" t="str">
        <f t="shared" si="5"/>
        <v>木</v>
      </c>
      <c r="D30" s="288" t="str">
        <f>IF(OR(WEEKDAY(B30)=1,WEEKDAY(B30)=7),"休日",IF(ISNA(VLOOKUP(B30,'(事務用)2024年度休日一覧(土日除く)'!A:B,2,FALSE)),"","休日"))</f>
        <v/>
      </c>
      <c r="E30" s="132">
        <f>IF(D30="",Q9,"")</f>
        <v>0</v>
      </c>
      <c r="F30" s="71" t="s">
        <v>12</v>
      </c>
      <c r="G30" s="83" t="str">
        <f>IF(D30="",IF(S9="","",S9),"")</f>
        <v/>
      </c>
      <c r="H30" s="138">
        <f>IF(D30="",Q10,"")</f>
        <v>0</v>
      </c>
      <c r="I30" s="71" t="s">
        <v>12</v>
      </c>
      <c r="J30" s="82" t="str">
        <f>IF(D30="",IF(S10="","",S10),"")</f>
        <v/>
      </c>
      <c r="K30" s="49" t="str">
        <f>IF(D30="",IF(W9="","",W9),"")</f>
        <v/>
      </c>
      <c r="L30" s="152"/>
      <c r="M30" s="74"/>
      <c r="N30" s="43"/>
      <c r="O30" s="294" t="s">
        <v>77</v>
      </c>
      <c r="P30" s="337"/>
      <c r="Q30" s="337"/>
      <c r="R30" s="295"/>
      <c r="S30" s="42">
        <f>COUNT(B14:B30,N14:N27)</f>
        <v>31</v>
      </c>
      <c r="T30" s="326" t="s">
        <v>78</v>
      </c>
      <c r="U30" s="328"/>
      <c r="V30" s="328"/>
      <c r="W30" s="328"/>
      <c r="X30" s="365">
        <f>SUM(AK14:AK30,AT14:AT27)</f>
        <v>0</v>
      </c>
      <c r="Y30" s="366"/>
      <c r="Z30" s="54"/>
      <c r="AA30" s="3"/>
      <c r="AB30" s="289"/>
      <c r="AC30" s="20"/>
      <c r="AD30" s="109" t="s">
        <v>59</v>
      </c>
      <c r="AE30" s="208" t="e">
        <f t="shared" si="1"/>
        <v>#VALUE!</v>
      </c>
      <c r="AF30" s="208" t="e">
        <f t="shared" si="2"/>
        <v>#VALUE!</v>
      </c>
      <c r="AG30" s="234" t="e">
        <f t="shared" si="6"/>
        <v>#VALUE!</v>
      </c>
      <c r="AH30" s="234">
        <f t="shared" si="7"/>
        <v>0</v>
      </c>
      <c r="AI30" s="222" t="str">
        <f t="shared" si="8"/>
        <v/>
      </c>
      <c r="AJ30" s="232" t="str">
        <f t="shared" si="9"/>
        <v/>
      </c>
      <c r="AK30" s="237" t="str">
        <f t="shared" si="17"/>
        <v/>
      </c>
      <c r="AL30" s="177"/>
      <c r="AM30" s="367"/>
      <c r="AN30" s="367"/>
    </row>
    <row r="31" spans="1:48" ht="45" customHeight="1" x14ac:dyDescent="0.15">
      <c r="B31" s="7"/>
      <c r="C31" s="7"/>
      <c r="D31" s="7"/>
      <c r="E31" s="90"/>
      <c r="F31" s="90"/>
      <c r="G31" s="90"/>
      <c r="H31" s="90"/>
      <c r="I31" s="7"/>
      <c r="J31" s="90"/>
      <c r="K31" s="90"/>
      <c r="L31" s="90"/>
      <c r="M31" s="90"/>
      <c r="N31" s="7"/>
      <c r="O31" s="7"/>
      <c r="P31" s="44"/>
      <c r="Q31" s="44"/>
      <c r="R31" s="44"/>
      <c r="S31" s="7"/>
      <c r="T31" s="326" t="s">
        <v>79</v>
      </c>
      <c r="U31" s="328"/>
      <c r="V31" s="328"/>
      <c r="W31" s="328"/>
      <c r="X31" s="368" t="str">
        <f>IF(X30-(S30/7)*38.75&lt;0,"0.00",X30-(S30/7)*38.75)</f>
        <v>0.00</v>
      </c>
      <c r="Y31" s="369"/>
      <c r="Z31" s="55"/>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4"/>
      <c r="Q32" s="44"/>
      <c r="R32" s="44"/>
      <c r="S32" s="7"/>
      <c r="T32" s="128"/>
      <c r="U32" s="128"/>
      <c r="V32" s="128"/>
      <c r="W32" s="128"/>
      <c r="X32" s="128"/>
      <c r="Y32" s="7"/>
      <c r="Z32" s="55"/>
      <c r="AA32" s="7"/>
      <c r="AB32" s="7"/>
      <c r="AC32" s="7"/>
      <c r="AD32" s="7"/>
      <c r="AE32" s="7"/>
      <c r="AF32" s="7"/>
      <c r="AG32" s="7"/>
      <c r="AH32" s="7"/>
      <c r="AI32" s="7"/>
      <c r="AJ32" s="7"/>
      <c r="AK32" s="7"/>
      <c r="AL32" s="7"/>
      <c r="AM32" s="3"/>
    </row>
    <row r="33" spans="2:39" s="30" customFormat="1" ht="33.75" customHeight="1" x14ac:dyDescent="0.15">
      <c r="B33" s="162"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74.25" customHeight="1" x14ac:dyDescent="0.15">
      <c r="B34" s="338" t="s">
        <v>55</v>
      </c>
      <c r="C34" s="338"/>
      <c r="D34" s="338"/>
      <c r="E34" s="338"/>
      <c r="F34" s="338"/>
      <c r="G34" s="338"/>
      <c r="H34" s="338"/>
      <c r="I34" s="338"/>
      <c r="J34" s="338"/>
      <c r="K34" s="338"/>
      <c r="L34" s="338"/>
      <c r="M34" s="338"/>
      <c r="N34" s="338"/>
      <c r="O34" s="338"/>
      <c r="P34" s="338"/>
      <c r="Q34" s="338"/>
      <c r="R34" s="338"/>
      <c r="S34" s="338"/>
      <c r="T34" s="338"/>
      <c r="U34" s="338"/>
      <c r="V34" s="338"/>
      <c r="W34" s="338"/>
      <c r="X34" s="338"/>
      <c r="Y34" s="338"/>
      <c r="Z34" s="3"/>
      <c r="AA34" s="26"/>
      <c r="AB34" s="3"/>
      <c r="AC34" s="7"/>
      <c r="AD34" s="7"/>
      <c r="AE34" s="7"/>
      <c r="AF34" s="7"/>
      <c r="AG34" s="7"/>
      <c r="AH34" s="7"/>
      <c r="AI34" s="7"/>
      <c r="AJ34" s="7"/>
      <c r="AK34" s="7"/>
      <c r="AL34" s="7"/>
      <c r="AM34" s="3"/>
    </row>
    <row r="35" spans="2:39" ht="12" customHeight="1" thickBot="1" x14ac:dyDescent="0.2">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x14ac:dyDescent="0.2">
      <c r="B36" s="303" t="s">
        <v>44</v>
      </c>
      <c r="C36" s="304"/>
      <c r="D36" s="304"/>
      <c r="E36" s="304"/>
      <c r="F36" s="304"/>
      <c r="G36" s="304"/>
      <c r="H36" s="304"/>
      <c r="I36" s="304"/>
      <c r="J36" s="304"/>
      <c r="K36" s="304"/>
      <c r="L36" s="304"/>
      <c r="M36" s="305"/>
      <c r="N36" s="303" t="s">
        <v>52</v>
      </c>
      <c r="O36" s="304"/>
      <c r="P36" s="304"/>
      <c r="Q36" s="304"/>
      <c r="R36" s="304"/>
      <c r="S36" s="304"/>
      <c r="T36" s="304"/>
      <c r="U36" s="304"/>
      <c r="V36" s="304"/>
      <c r="W36" s="304"/>
      <c r="X36" s="304"/>
      <c r="Y36" s="305"/>
      <c r="Z36" s="7"/>
      <c r="AA36" s="26"/>
      <c r="AB36" s="3"/>
      <c r="AC36" s="7"/>
      <c r="AD36" s="7"/>
      <c r="AE36" s="7"/>
      <c r="AF36" s="7"/>
      <c r="AG36" s="7"/>
      <c r="AH36" s="7"/>
      <c r="AI36" s="7"/>
      <c r="AJ36" s="7"/>
      <c r="AK36" s="7"/>
      <c r="AL36" s="7"/>
      <c r="AM36" s="3"/>
    </row>
    <row r="37" spans="2:39" ht="20.25" customHeight="1" x14ac:dyDescent="0.15">
      <c r="B37" s="113" t="s">
        <v>9</v>
      </c>
      <c r="C37" s="306" t="s">
        <v>10</v>
      </c>
      <c r="D37" s="307"/>
      <c r="E37" s="306" t="s">
        <v>2</v>
      </c>
      <c r="F37" s="308"/>
      <c r="G37" s="308"/>
      <c r="H37" s="306" t="s">
        <v>3</v>
      </c>
      <c r="I37" s="308"/>
      <c r="J37" s="307"/>
      <c r="K37" s="306" t="s">
        <v>8</v>
      </c>
      <c r="L37" s="308"/>
      <c r="M37" s="336"/>
      <c r="N37" s="113" t="s">
        <v>9</v>
      </c>
      <c r="O37" s="308" t="s">
        <v>10</v>
      </c>
      <c r="P37" s="307"/>
      <c r="Q37" s="306" t="s">
        <v>2</v>
      </c>
      <c r="R37" s="308"/>
      <c r="S37" s="307"/>
      <c r="T37" s="306" t="s">
        <v>3</v>
      </c>
      <c r="U37" s="308"/>
      <c r="V37" s="307"/>
      <c r="W37" s="306" t="s">
        <v>8</v>
      </c>
      <c r="X37" s="308"/>
      <c r="Y37" s="336"/>
    </row>
    <row r="38" spans="2:39" ht="39.950000000000003" customHeight="1" x14ac:dyDescent="0.15">
      <c r="B38" s="120"/>
      <c r="C38" s="294"/>
      <c r="D38" s="295"/>
      <c r="E38" s="140"/>
      <c r="F38" s="114" t="s">
        <v>13</v>
      </c>
      <c r="G38" s="116"/>
      <c r="H38" s="140"/>
      <c r="I38" s="114" t="s">
        <v>13</v>
      </c>
      <c r="J38" s="117"/>
      <c r="K38" s="296"/>
      <c r="L38" s="297"/>
      <c r="M38" s="298"/>
      <c r="N38" s="120"/>
      <c r="O38" s="294"/>
      <c r="P38" s="295"/>
      <c r="Q38" s="140"/>
      <c r="R38" s="114" t="s">
        <v>13</v>
      </c>
      <c r="S38" s="116"/>
      <c r="T38" s="140"/>
      <c r="U38" s="114" t="s">
        <v>13</v>
      </c>
      <c r="V38" s="117"/>
      <c r="W38" s="296"/>
      <c r="X38" s="297"/>
      <c r="Y38" s="298"/>
    </row>
    <row r="39" spans="2:39" ht="39.950000000000003" customHeight="1" x14ac:dyDescent="0.15">
      <c r="B39" s="120"/>
      <c r="C39" s="294"/>
      <c r="D39" s="295"/>
      <c r="E39" s="140"/>
      <c r="F39" s="114" t="s">
        <v>13</v>
      </c>
      <c r="G39" s="116"/>
      <c r="H39" s="140"/>
      <c r="I39" s="114" t="s">
        <v>13</v>
      </c>
      <c r="J39" s="117"/>
      <c r="K39" s="296"/>
      <c r="L39" s="297"/>
      <c r="M39" s="298"/>
      <c r="N39" s="120"/>
      <c r="O39" s="294"/>
      <c r="P39" s="295"/>
      <c r="Q39" s="140"/>
      <c r="R39" s="114" t="s">
        <v>13</v>
      </c>
      <c r="S39" s="116"/>
      <c r="T39" s="140"/>
      <c r="U39" s="114" t="s">
        <v>13</v>
      </c>
      <c r="V39" s="117"/>
      <c r="W39" s="296"/>
      <c r="X39" s="297"/>
      <c r="Y39" s="298"/>
    </row>
    <row r="40" spans="2:39" ht="39.950000000000003" customHeight="1" x14ac:dyDescent="0.15">
      <c r="B40" s="120"/>
      <c r="C40" s="294"/>
      <c r="D40" s="295"/>
      <c r="E40" s="140"/>
      <c r="F40" s="114" t="s">
        <v>13</v>
      </c>
      <c r="G40" s="116"/>
      <c r="H40" s="140"/>
      <c r="I40" s="114" t="s">
        <v>13</v>
      </c>
      <c r="J40" s="117"/>
      <c r="K40" s="296"/>
      <c r="L40" s="297"/>
      <c r="M40" s="298"/>
      <c r="N40" s="120"/>
      <c r="O40" s="294"/>
      <c r="P40" s="295"/>
      <c r="Q40" s="140"/>
      <c r="R40" s="114" t="s">
        <v>13</v>
      </c>
      <c r="S40" s="116"/>
      <c r="T40" s="140"/>
      <c r="U40" s="114" t="s">
        <v>13</v>
      </c>
      <c r="V40" s="117"/>
      <c r="W40" s="296"/>
      <c r="X40" s="297"/>
      <c r="Y40" s="298"/>
    </row>
    <row r="41" spans="2:39" ht="39.950000000000003" customHeight="1" x14ac:dyDescent="0.15">
      <c r="B41" s="120"/>
      <c r="C41" s="294"/>
      <c r="D41" s="295"/>
      <c r="E41" s="140"/>
      <c r="F41" s="114" t="s">
        <v>13</v>
      </c>
      <c r="G41" s="116"/>
      <c r="H41" s="140"/>
      <c r="I41" s="114" t="s">
        <v>13</v>
      </c>
      <c r="J41" s="117"/>
      <c r="K41" s="296"/>
      <c r="L41" s="297"/>
      <c r="M41" s="298"/>
      <c r="N41" s="120"/>
      <c r="O41" s="294"/>
      <c r="P41" s="295"/>
      <c r="Q41" s="140"/>
      <c r="R41" s="114" t="s">
        <v>13</v>
      </c>
      <c r="S41" s="116"/>
      <c r="T41" s="140"/>
      <c r="U41" s="114" t="s">
        <v>13</v>
      </c>
      <c r="V41" s="117"/>
      <c r="W41" s="296"/>
      <c r="X41" s="297"/>
      <c r="Y41" s="298"/>
    </row>
    <row r="42" spans="2:39" ht="39.950000000000003" customHeight="1" thickBot="1" x14ac:dyDescent="0.2">
      <c r="B42" s="123"/>
      <c r="C42" s="299"/>
      <c r="D42" s="300"/>
      <c r="E42" s="141"/>
      <c r="F42" s="124" t="s">
        <v>13</v>
      </c>
      <c r="G42" s="125"/>
      <c r="H42" s="141"/>
      <c r="I42" s="124" t="s">
        <v>13</v>
      </c>
      <c r="J42" s="126"/>
      <c r="K42" s="291"/>
      <c r="L42" s="292"/>
      <c r="M42" s="293"/>
      <c r="N42" s="123"/>
      <c r="O42" s="299"/>
      <c r="P42" s="300"/>
      <c r="Q42" s="157"/>
      <c r="R42" s="124" t="s">
        <v>13</v>
      </c>
      <c r="S42" s="125"/>
      <c r="T42" s="157"/>
      <c r="U42" s="124" t="s">
        <v>13</v>
      </c>
      <c r="V42" s="126"/>
      <c r="W42" s="291"/>
      <c r="X42" s="292"/>
      <c r="Y42" s="293"/>
    </row>
    <row r="43" spans="2:39" ht="24" customHeight="1" x14ac:dyDescent="0.15">
      <c r="B43" s="56"/>
      <c r="C43" s="12"/>
      <c r="D43" s="12"/>
      <c r="E43" s="12"/>
      <c r="F43" s="12"/>
      <c r="G43" s="12"/>
      <c r="H43" s="12"/>
      <c r="I43" s="12"/>
      <c r="J43" s="12"/>
      <c r="K43" s="12"/>
      <c r="L43" s="12"/>
      <c r="M43" s="12"/>
      <c r="N43" s="12"/>
      <c r="O43" s="12"/>
      <c r="P43" s="12"/>
      <c r="Q43" s="158"/>
      <c r="R43" s="12"/>
      <c r="S43" s="12"/>
      <c r="T43" s="158"/>
      <c r="U43" s="12"/>
      <c r="V43" s="12"/>
      <c r="W43" s="12"/>
      <c r="X43" s="12"/>
      <c r="Y43" s="12"/>
      <c r="Z43" s="7"/>
      <c r="AA43" s="7"/>
      <c r="AB43" s="3"/>
      <c r="AC43" s="3"/>
      <c r="AD43" s="3"/>
      <c r="AE43" s="3"/>
      <c r="AF43" s="3"/>
      <c r="AG43" s="3"/>
      <c r="AH43" s="3"/>
      <c r="AI43" s="3"/>
      <c r="AJ43" s="3"/>
      <c r="AK43" s="3"/>
      <c r="AL43" s="3"/>
      <c r="AM43" s="3"/>
    </row>
    <row r="44" spans="2:39" ht="38.25" customHeight="1" x14ac:dyDescent="0.15">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7"/>
      <c r="AA45" s="7"/>
      <c r="AB45" s="3"/>
      <c r="AC45" s="3"/>
      <c r="AD45" s="3"/>
      <c r="AE45" s="3"/>
      <c r="AF45" s="3"/>
      <c r="AG45" s="3"/>
      <c r="AH45" s="3"/>
      <c r="AI45" s="3"/>
      <c r="AJ45" s="3"/>
      <c r="AK45" s="3"/>
      <c r="AL45" s="3"/>
      <c r="AM45" s="3"/>
    </row>
    <row r="46" spans="2:39" ht="18.75" customHeight="1" x14ac:dyDescent="0.15">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D14:D30 P14:P27">
    <cfRule type="expression" dxfId="197" priority="31" stopIfTrue="1">
      <formula>D14="休日"</formula>
    </cfRule>
  </conditionalFormatting>
  <conditionalFormatting sqref="D14:E30 G14:H30 J14:M30">
    <cfRule type="expression" dxfId="196" priority="2" stopIfTrue="1">
      <formula>$D14="休日"</formula>
    </cfRule>
  </conditionalFormatting>
  <conditionalFormatting sqref="E14:E30 Q14:Q27">
    <cfRule type="expression" dxfId="195" priority="15" stopIfTrue="1">
      <formula>D14="休日"</formula>
    </cfRule>
  </conditionalFormatting>
  <conditionalFormatting sqref="G14:G30 S14:S27">
    <cfRule type="expression" dxfId="194" priority="3" stopIfTrue="1">
      <formula>D14="休日"</formula>
    </cfRule>
  </conditionalFormatting>
  <conditionalFormatting sqref="H14:H30 T14:T27">
    <cfRule type="expression" dxfId="193" priority="16" stopIfTrue="1">
      <formula>D14="休日"</formula>
    </cfRule>
  </conditionalFormatting>
  <conditionalFormatting sqref="J14:J30 V14:V27">
    <cfRule type="expression" dxfId="192" priority="10" stopIfTrue="1">
      <formula>D14="休日"</formula>
    </cfRule>
  </conditionalFormatting>
  <conditionalFormatting sqref="K14:K30">
    <cfRule type="expression" dxfId="191" priority="4" stopIfTrue="1">
      <formula>D14="休日"</formula>
    </cfRule>
  </conditionalFormatting>
  <conditionalFormatting sqref="L14:L30">
    <cfRule type="expression" dxfId="190" priority="28" stopIfTrue="1">
      <formula>D14="休日"</formula>
    </cfRule>
  </conditionalFormatting>
  <conditionalFormatting sqref="M14:M30">
    <cfRule type="expression" dxfId="189" priority="7" stopIfTrue="1">
      <formula>D14="休日"</formula>
    </cfRule>
  </conditionalFormatting>
  <conditionalFormatting sqref="N14:N27 B14:B30">
    <cfRule type="expression" dxfId="188" priority="33" stopIfTrue="1">
      <formula>D14="休日"</formula>
    </cfRule>
  </conditionalFormatting>
  <conditionalFormatting sqref="O14:O27 C14:C30">
    <cfRule type="expression" dxfId="187" priority="32" stopIfTrue="1">
      <formula>D14="休日"</formula>
    </cfRule>
  </conditionalFormatting>
  <conditionalFormatting sqref="P14:Q27 S14:T27 V14:Y27">
    <cfRule type="expression" dxfId="186" priority="1" stopIfTrue="1">
      <formula>$P14="休日"</formula>
    </cfRule>
  </conditionalFormatting>
  <conditionalFormatting sqref="Q14:Q27 E14:E30">
    <cfRule type="expression" dxfId="185" priority="22" stopIfTrue="1">
      <formula>E14&lt;=4</formula>
    </cfRule>
    <cfRule type="expression" dxfId="184" priority="25" stopIfTrue="1">
      <formula>E14&gt;=22</formula>
    </cfRule>
  </conditionalFormatting>
  <conditionalFormatting sqref="R14:R27 F14:F30">
    <cfRule type="expression" dxfId="183" priority="9" stopIfTrue="1">
      <formula>D14="休日"</formula>
    </cfRule>
    <cfRule type="expression" dxfId="182" priority="21" stopIfTrue="1">
      <formula>E14&lt;=4</formula>
    </cfRule>
    <cfRule type="expression" dxfId="181" priority="14" stopIfTrue="1">
      <formula>E14=0</formula>
    </cfRule>
    <cfRule type="expression" dxfId="180" priority="30" stopIfTrue="1">
      <formula>E14&gt;=22</formula>
    </cfRule>
  </conditionalFormatting>
  <conditionalFormatting sqref="S14:S27 G14:G30">
    <cfRule type="expression" dxfId="179" priority="20" stopIfTrue="1">
      <formula>E14&lt;=4</formula>
    </cfRule>
    <cfRule type="expression" dxfId="178" priority="24" stopIfTrue="1">
      <formula>E14&gt;=22</formula>
    </cfRule>
    <cfRule type="expression" dxfId="177" priority="13" stopIfTrue="1">
      <formula>E14=0</formula>
    </cfRule>
  </conditionalFormatting>
  <conditionalFormatting sqref="T14:T27 H14:H30">
    <cfRule type="expression" dxfId="176" priority="19" stopIfTrue="1">
      <formula>H14&lt;=4</formula>
    </cfRule>
    <cfRule type="expression" dxfId="175" priority="26" stopIfTrue="1">
      <formula>H14&gt;=22</formula>
    </cfRule>
  </conditionalFormatting>
  <conditionalFormatting sqref="U14:U27 I14:I30">
    <cfRule type="expression" dxfId="174" priority="8" stopIfTrue="1">
      <formula>D14="休日"</formula>
    </cfRule>
    <cfRule type="expression" dxfId="173" priority="18" stopIfTrue="1">
      <formula>H14&lt;=4</formula>
    </cfRule>
    <cfRule type="expression" dxfId="172" priority="29" stopIfTrue="1">
      <formula>H14&gt;=22</formula>
    </cfRule>
    <cfRule type="expression" dxfId="171" priority="12" stopIfTrue="1">
      <formula>H14=0</formula>
    </cfRule>
  </conditionalFormatting>
  <conditionalFormatting sqref="V14:V27 J14:J30">
    <cfRule type="expression" dxfId="170" priority="11" stopIfTrue="1">
      <formula>H14=0</formula>
    </cfRule>
    <cfRule type="expression" dxfId="169" priority="23" stopIfTrue="1">
      <formula>H14&gt;=22</formula>
    </cfRule>
    <cfRule type="expression" dxfId="168" priority="17" stopIfTrue="1">
      <formula>H14&lt;=4</formula>
    </cfRule>
  </conditionalFormatting>
  <conditionalFormatting sqref="W14:W27">
    <cfRule type="expression" dxfId="167" priority="6" stopIfTrue="1">
      <formula>P14="休日"</formula>
    </cfRule>
  </conditionalFormatting>
  <conditionalFormatting sqref="X14:X27">
    <cfRule type="expression" dxfId="166" priority="5" stopIfTrue="1">
      <formula>P14="休日"</formula>
    </cfRule>
  </conditionalFormatting>
  <conditionalFormatting sqref="Y14:Y27">
    <cfRule type="expression" dxfId="165" priority="27" stopIfTrue="1">
      <formula>P14="休日"</formula>
    </cfRule>
  </conditionalFormatting>
  <dataValidations count="16">
    <dataValidation type="list" allowBlank="1" showInputMessage="1" sqref="H14:H30 T14:T27" xr:uid="{00000000-0002-0000-0700-000000000000}">
      <formula1>"5,6,7,8,9,10,11,12,13,14,15,16,17,18,19,20,21,22"</formula1>
    </dataValidation>
    <dataValidation type="list" allowBlank="1" showInputMessage="1" showErrorMessage="1" sqref="H38:H42" xr:uid="{00000000-0002-0000-0700-000001000000}">
      <formula1>"22,23,24,1,2,3,4,5"</formula1>
    </dataValidation>
    <dataValidation type="list" allowBlank="1" showInputMessage="1" showErrorMessage="1" sqref="K15:K30 W14:W27" xr:uid="{00000000-0002-0000-0700-000002000000}">
      <formula1>"0.5,1,1.5,2,2.5,3,3.5,4,4.5,5,5.5,6,6.5,7,7.5,8"</formula1>
    </dataValidation>
    <dataValidation type="list" allowBlank="1" showInputMessage="1" showErrorMessage="1" sqref="K38:M42 W38:Y42" xr:uid="{00000000-0002-0000-0700-000003000000}">
      <formula1>"授業,入学試験,大学運営業務,その他研究以外の業務"</formula1>
    </dataValidation>
    <dataValidation type="list" allowBlank="1" showInputMessage="1" sqref="K14" xr:uid="{00000000-0002-0000-0700-000004000000}">
      <formula1>"0.5,1,1.5,2,2.5,3,3.5,4,4.5,5,6,6.5,7,7.5,8"</formula1>
    </dataValidation>
    <dataValidation type="list" allowBlank="1" showInputMessage="1" showErrorMessage="1" sqref="M14:M30 Y14:Y27" xr:uid="{00000000-0002-0000-0700-000005000000}">
      <formula1>"1日,半日"</formula1>
    </dataValidation>
    <dataValidation type="list" allowBlank="1" showInputMessage="1" sqref="G14:G30 S14:S27 J14:J30 V14:V27" xr:uid="{00000000-0002-0000-0700-000006000000}">
      <formula1>"00,01,02,03,04,05,06,07,08,09,10,11,12,13,14,15,16,17,18,19,20,21,22,23,24,25,26,27,28,29,30,31,32,33,34,35,36,37,38,39,40,41,42,43,44,45,46,47,48,49,50,51,52,53,54,55,56,57,58,59"</formula1>
    </dataValidation>
    <dataValidation type="list" allowBlank="1" showInputMessage="1" sqref="Q9 E14:E30 Q14:Q16 Q18:Q27" xr:uid="{00000000-0002-0000-0700-000007000000}">
      <formula1>"5,6,7,8,9,10,11,12,13,14,15,16,17,18,19,20,21"</formula1>
    </dataValidation>
    <dataValidation type="list" allowBlank="1" showInputMessage="1" showErrorMessage="1" sqref="J38:J42 S9:S10 S38:S42 G38:G42 V38:V42" xr:uid="{00000000-0002-0000-0700-000008000000}">
      <formula1>"00,01,02,03,04,05,06,07,08,09,10,11,12,13,14,15,16,17,18,19,20,21,22,23,24,25,26,27,28,29,30,31,32,33,34,35,36,37,38,39,40,41,42,43,44,45,46,47,48,49,50,51,52,53,54,55,56,57,58,59"</formula1>
    </dataValidation>
    <dataValidation type="list" allowBlank="1" showInputMessage="1" showErrorMessage="1" sqref="B38:B42 N38:N42" xr:uid="{00000000-0002-0000-0700-000009000000}">
      <formula1>"1,2,3,4,5,6,7,8,9,10,11,12,13,14,15,16,17,18,19,20,21,22,23,24,25,26,27,28,29,30,31"</formula1>
    </dataValidation>
    <dataValidation type="list" allowBlank="1" showInputMessage="1" showErrorMessage="1" sqref="C38:D42 O38:P42" xr:uid="{00000000-0002-0000-0700-00000A000000}">
      <formula1>"日,月,火,水,木,金,土"</formula1>
    </dataValidation>
    <dataValidation type="list" allowBlank="1" showInputMessage="1" showErrorMessage="1" sqref="L14:L30 X14:X27" xr:uid="{00000000-0002-0000-0700-00000B000000}">
      <formula1>"○"</formula1>
    </dataValidation>
    <dataValidation type="list" allowBlank="1" showInputMessage="1" showErrorMessage="1" sqref="Q38:Q42 T38:T42" xr:uid="{00000000-0002-0000-0700-00000C000000}">
      <formula1>"1,2,3,4,5,6,7,8,9,10,11,12,13,14,15,16,17,18,19,20,21,22,23,24"</formula1>
    </dataValidation>
    <dataValidation type="list" allowBlank="1" showInputMessage="1" showErrorMessage="1" sqref="E38:E42" xr:uid="{00000000-0002-0000-0700-00000D000000}">
      <formula1>"22,23,24,1,2,3,4"</formula1>
    </dataValidation>
    <dataValidation type="list" allowBlank="1" sqref="Q17 Q10" xr:uid="{00000000-0002-0000-0700-00000E000000}">
      <formula1>"5,6,7,8,9,10,11,12,13,14,15,16,17,18,19,20,21"</formula1>
    </dataValidation>
    <dataValidation type="list" allowBlank="1" showInputMessage="1" sqref="W9:X9" xr:uid="{00000000-0002-0000-07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51"/>
  <sheetViews>
    <sheetView view="pageBreakPreview" zoomScale="70" zoomScaleNormal="100" zoomScaleSheetLayoutView="70" workbookViewId="0">
      <selection activeCell="Q9" sqref="Q9"/>
    </sheetView>
  </sheetViews>
  <sheetFormatPr defaultRowHeight="30.75" x14ac:dyDescent="0.1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x14ac:dyDescent="0.2">
      <c r="B1" s="111"/>
      <c r="C1" s="111"/>
      <c r="D1" s="330"/>
      <c r="E1" s="330"/>
      <c r="F1" s="330"/>
      <c r="G1" s="64"/>
      <c r="H1" s="41"/>
      <c r="I1" s="41"/>
      <c r="J1" s="41"/>
      <c r="K1" s="41"/>
      <c r="L1" s="200" t="s">
        <v>48</v>
      </c>
      <c r="M1" s="112"/>
      <c r="N1" s="112"/>
      <c r="O1" s="112"/>
      <c r="P1" s="112"/>
      <c r="Q1" s="112"/>
      <c r="R1" s="63"/>
      <c r="S1" s="63"/>
      <c r="T1" s="3"/>
      <c r="U1" s="3"/>
      <c r="V1" s="354">
        <v>45597</v>
      </c>
      <c r="W1" s="355"/>
      <c r="X1" s="355"/>
      <c r="Y1" s="356"/>
      <c r="Z1" s="3"/>
      <c r="AA1" s="3"/>
      <c r="AB1" s="357"/>
      <c r="AC1" s="357"/>
      <c r="AD1" s="357"/>
      <c r="AE1" s="357"/>
      <c r="AF1" s="357"/>
      <c r="AG1" s="357"/>
      <c r="AH1" s="357"/>
      <c r="AI1" s="357"/>
      <c r="AJ1" s="357"/>
      <c r="AK1" s="357"/>
      <c r="AL1" s="357"/>
      <c r="AM1" s="357"/>
      <c r="AN1" s="357"/>
      <c r="AO1" s="357"/>
      <c r="AP1" s="357"/>
      <c r="AQ1" s="357"/>
      <c r="AR1" s="357"/>
      <c r="AS1" s="357"/>
      <c r="AT1" s="357"/>
      <c r="AU1" s="357"/>
      <c r="AV1" s="357"/>
    </row>
    <row r="2" spans="2:48" ht="9" customHeight="1" x14ac:dyDescent="0.3">
      <c r="B2" s="334"/>
      <c r="C2" s="334"/>
      <c r="D2" s="334"/>
      <c r="E2" s="334"/>
      <c r="F2" s="334"/>
      <c r="G2" s="334"/>
      <c r="H2" s="334"/>
      <c r="I2" s="334"/>
      <c r="J2" s="334"/>
      <c r="K2" s="334"/>
      <c r="L2" s="334"/>
      <c r="M2" s="334"/>
      <c r="N2" s="334"/>
      <c r="O2" s="334"/>
      <c r="P2" s="334"/>
      <c r="Q2" s="334"/>
      <c r="R2" s="334"/>
      <c r="S2" s="334"/>
      <c r="T2" s="334"/>
      <c r="U2" s="334"/>
      <c r="V2" s="334"/>
      <c r="W2" s="144"/>
      <c r="X2" s="144"/>
      <c r="Y2" s="5"/>
      <c r="Z2" s="5"/>
      <c r="AA2" s="5"/>
      <c r="AB2" s="5"/>
      <c r="AC2" s="5"/>
      <c r="AD2" s="6"/>
      <c r="AE2" s="5"/>
      <c r="AF2" s="5"/>
      <c r="AG2" s="5"/>
      <c r="AH2" s="5"/>
      <c r="AI2" s="5"/>
      <c r="AJ2" s="5"/>
      <c r="AK2" s="5"/>
      <c r="AL2" s="5"/>
      <c r="AM2" s="5"/>
    </row>
    <row r="3" spans="2:48" ht="73.5" customHeight="1" x14ac:dyDescent="0.2">
      <c r="B3" s="335" t="s">
        <v>67</v>
      </c>
      <c r="C3" s="335"/>
      <c r="D3" s="335"/>
      <c r="E3" s="335"/>
      <c r="F3" s="335"/>
      <c r="G3" s="335"/>
      <c r="H3" s="335"/>
      <c r="I3" s="335"/>
      <c r="J3" s="335"/>
      <c r="K3" s="335"/>
      <c r="L3" s="335"/>
      <c r="M3" s="335"/>
      <c r="N3" s="335"/>
      <c r="O3" s="335"/>
      <c r="P3" s="335"/>
      <c r="Q3" s="335"/>
      <c r="R3" s="335"/>
      <c r="S3" s="335"/>
      <c r="T3" s="335"/>
      <c r="U3" s="335"/>
      <c r="V3" s="335"/>
      <c r="W3" s="335"/>
      <c r="X3" s="335"/>
      <c r="Y3" s="335"/>
      <c r="Z3" s="3"/>
      <c r="AA3" s="345"/>
      <c r="AB3" s="345"/>
      <c r="AC3" s="345"/>
      <c r="AD3" s="345"/>
      <c r="AE3" s="345"/>
      <c r="AF3" s="345"/>
      <c r="AG3" s="345"/>
      <c r="AH3" s="345"/>
      <c r="AI3" s="345"/>
      <c r="AJ3" s="345"/>
      <c r="AK3" s="345"/>
      <c r="AL3" s="345"/>
      <c r="AM3" s="345"/>
      <c r="AN3" s="345"/>
      <c r="AO3" s="345"/>
      <c r="AP3" s="345"/>
      <c r="AQ3" s="345"/>
      <c r="AR3" s="345"/>
      <c r="AS3" s="345"/>
      <c r="AT3" s="345"/>
      <c r="AU3" s="345"/>
      <c r="AV3" s="345"/>
    </row>
    <row r="4" spans="2:48" ht="29.25" customHeight="1" thickBot="1" x14ac:dyDescent="0.35">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x14ac:dyDescent="0.2">
      <c r="B5" s="201" t="s">
        <v>45</v>
      </c>
      <c r="C5" s="347">
        <f>'2024.10'!C5:J5</f>
        <v>0</v>
      </c>
      <c r="D5" s="348"/>
      <c r="E5" s="348"/>
      <c r="F5" s="348"/>
      <c r="G5" s="348"/>
      <c r="H5" s="348"/>
      <c r="I5" s="348"/>
      <c r="J5" s="349"/>
      <c r="K5" s="183"/>
      <c r="L5" s="202" t="s">
        <v>46</v>
      </c>
      <c r="M5" s="347">
        <f>'2024.10'!M5:Q5</f>
        <v>0</v>
      </c>
      <c r="N5" s="348"/>
      <c r="O5" s="348"/>
      <c r="P5" s="348"/>
      <c r="Q5" s="349"/>
      <c r="R5" s="185"/>
      <c r="S5" s="202" t="s">
        <v>47</v>
      </c>
      <c r="T5" s="347">
        <f>'2024.10'!T5:Y5</f>
        <v>0</v>
      </c>
      <c r="U5" s="348"/>
      <c r="V5" s="348"/>
      <c r="W5" s="348"/>
      <c r="X5" s="348"/>
      <c r="Y5" s="349"/>
      <c r="Z5" s="115"/>
      <c r="AA5" s="350"/>
      <c r="AB5" s="350"/>
      <c r="AC5" s="350"/>
      <c r="AD5" s="350"/>
      <c r="AE5" s="350"/>
      <c r="AF5" s="350"/>
      <c r="AG5" s="350"/>
      <c r="AH5" s="350"/>
      <c r="AI5" s="350"/>
      <c r="AJ5" s="350"/>
      <c r="AK5" s="350"/>
      <c r="AL5" s="350"/>
      <c r="AM5" s="350"/>
      <c r="AN5" s="350"/>
      <c r="AO5" s="350"/>
      <c r="AP5" s="350"/>
      <c r="AQ5" s="350"/>
      <c r="AR5" s="350"/>
      <c r="AS5" s="350"/>
      <c r="AT5" s="350"/>
    </row>
    <row r="6" spans="2:48" ht="22.5" customHeight="1" thickTop="1" x14ac:dyDescent="0.15">
      <c r="B6" s="8"/>
      <c r="C6" s="8"/>
      <c r="D6" s="35"/>
      <c r="E6" s="35"/>
      <c r="F6" s="35"/>
      <c r="G6" s="35"/>
      <c r="H6" s="35"/>
      <c r="I6" s="35"/>
      <c r="J6" s="35"/>
      <c r="K6" s="35"/>
      <c r="L6" s="35"/>
      <c r="M6" s="35"/>
      <c r="N6" s="35"/>
      <c r="O6" s="35"/>
      <c r="P6" s="35"/>
      <c r="T6" s="8"/>
      <c r="U6" s="8"/>
      <c r="V6" s="8"/>
      <c r="W6" s="8"/>
      <c r="X6" s="8"/>
      <c r="Z6" s="50"/>
      <c r="AA6" s="8"/>
      <c r="AB6" s="9"/>
      <c r="AC6" s="9"/>
      <c r="AD6" s="171"/>
      <c r="AE6" s="171"/>
      <c r="AF6" s="9"/>
      <c r="AG6" s="9"/>
      <c r="AH6" s="9"/>
      <c r="AI6" s="9"/>
      <c r="AJ6" s="9"/>
      <c r="AK6" s="9"/>
      <c r="AL6" s="9"/>
      <c r="AM6" s="9"/>
    </row>
    <row r="7" spans="2:48" ht="33" customHeight="1" x14ac:dyDescent="0.15">
      <c r="B7" s="358" t="s">
        <v>63</v>
      </c>
      <c r="C7" s="358"/>
      <c r="D7" s="358"/>
      <c r="E7" s="358"/>
      <c r="F7" s="358"/>
      <c r="G7" s="358"/>
      <c r="H7" s="358"/>
      <c r="I7" s="358"/>
      <c r="J7" s="358"/>
      <c r="K7" s="358"/>
      <c r="L7" s="358"/>
      <c r="M7" s="358"/>
      <c r="N7" s="358"/>
      <c r="O7" s="358"/>
      <c r="P7" s="358"/>
      <c r="Q7" s="358"/>
      <c r="R7" s="358"/>
      <c r="S7" s="358"/>
      <c r="T7" s="358"/>
      <c r="U7" s="358"/>
      <c r="V7" s="358"/>
      <c r="W7" s="358"/>
      <c r="X7" s="358"/>
      <c r="Y7" s="358"/>
      <c r="Z7" s="280"/>
      <c r="AA7" s="57"/>
      <c r="AB7" s="57"/>
      <c r="AC7" s="9"/>
      <c r="AD7" s="171"/>
      <c r="AE7" s="171"/>
      <c r="AF7" s="9"/>
      <c r="AG7" s="9"/>
      <c r="AH7" s="9"/>
      <c r="AI7" s="9"/>
      <c r="AJ7" s="9"/>
      <c r="AK7" s="9"/>
      <c r="AL7" s="9"/>
      <c r="AM7" s="9"/>
    </row>
    <row r="8" spans="2:48" ht="66" customHeight="1" thickBot="1" x14ac:dyDescent="0.2">
      <c r="B8" s="340" t="s">
        <v>83</v>
      </c>
      <c r="C8" s="340"/>
      <c r="D8" s="340"/>
      <c r="E8" s="340"/>
      <c r="F8" s="340"/>
      <c r="G8" s="340"/>
      <c r="H8" s="340"/>
      <c r="I8" s="340"/>
      <c r="J8" s="340"/>
      <c r="K8" s="340"/>
      <c r="L8" s="340"/>
      <c r="M8" s="340"/>
      <c r="N8" s="340"/>
      <c r="O8" s="340"/>
      <c r="P8" s="340"/>
      <c r="Q8" s="340"/>
      <c r="R8" s="340"/>
      <c r="S8" s="340"/>
      <c r="T8" s="340"/>
      <c r="U8" s="340"/>
      <c r="V8" s="340"/>
      <c r="W8" s="340"/>
      <c r="X8" s="340"/>
      <c r="Y8" s="340"/>
      <c r="Z8" s="3"/>
      <c r="AA8" s="8"/>
      <c r="AB8" s="9"/>
      <c r="AC8" s="9"/>
      <c r="AD8" s="171"/>
      <c r="AE8" s="171"/>
      <c r="AF8" s="9"/>
      <c r="AG8" s="9"/>
      <c r="AH8" s="9"/>
      <c r="AI8" s="9"/>
      <c r="AJ8" s="9"/>
      <c r="AK8" s="9"/>
      <c r="AL8" s="9"/>
      <c r="AM8" s="9"/>
    </row>
    <row r="9" spans="2:48" ht="29.25" customHeight="1" thickBot="1" x14ac:dyDescent="0.2">
      <c r="B9" s="302" t="s">
        <v>62</v>
      </c>
      <c r="C9" s="302"/>
      <c r="D9" s="302"/>
      <c r="E9" s="302"/>
      <c r="F9" s="302"/>
      <c r="G9" s="302"/>
      <c r="H9" s="302"/>
      <c r="I9" s="302"/>
      <c r="J9" s="302"/>
      <c r="K9" s="302"/>
      <c r="L9" s="302"/>
      <c r="M9" s="302"/>
      <c r="N9" s="341" t="s">
        <v>2</v>
      </c>
      <c r="O9" s="341"/>
      <c r="P9" s="342"/>
      <c r="Q9" s="121"/>
      <c r="R9" s="74" t="s">
        <v>13</v>
      </c>
      <c r="S9" s="142"/>
      <c r="T9" s="74"/>
      <c r="U9" s="343" t="s">
        <v>68</v>
      </c>
      <c r="V9" s="344"/>
      <c r="W9" s="352"/>
      <c r="X9" s="353"/>
      <c r="Y9" s="244" t="s">
        <v>84</v>
      </c>
      <c r="Z9" s="44"/>
      <c r="AA9" s="8"/>
      <c r="AB9" s="9"/>
      <c r="AC9" s="9"/>
      <c r="AD9" s="171"/>
      <c r="AE9" s="171"/>
      <c r="AF9" s="9"/>
      <c r="AG9" s="9"/>
      <c r="AH9" s="9"/>
      <c r="AI9" s="9"/>
      <c r="AJ9" s="9"/>
      <c r="AK9" s="9"/>
      <c r="AL9" s="9"/>
      <c r="AM9" s="9"/>
    </row>
    <row r="10" spans="2:48" ht="29.25" customHeight="1" thickBot="1" x14ac:dyDescent="0.2">
      <c r="B10" s="302"/>
      <c r="C10" s="302"/>
      <c r="D10" s="302"/>
      <c r="E10" s="302"/>
      <c r="F10" s="302"/>
      <c r="G10" s="302"/>
      <c r="H10" s="302"/>
      <c r="I10" s="302"/>
      <c r="J10" s="302"/>
      <c r="K10" s="302"/>
      <c r="L10" s="302"/>
      <c r="M10" s="302"/>
      <c r="N10" s="341" t="s">
        <v>3</v>
      </c>
      <c r="O10" s="341"/>
      <c r="P10" s="342"/>
      <c r="Q10" s="121"/>
      <c r="R10" s="66" t="s">
        <v>13</v>
      </c>
      <c r="S10" s="122"/>
      <c r="T10" s="75"/>
      <c r="U10" s="65"/>
      <c r="V10" s="65"/>
      <c r="W10" s="65"/>
      <c r="X10" s="65"/>
      <c r="Y10" s="95"/>
      <c r="Z10" s="10"/>
      <c r="AA10" s="58"/>
      <c r="AB10" s="9"/>
      <c r="AC10" s="9"/>
      <c r="AD10" s="226" t="s">
        <v>82</v>
      </c>
      <c r="AE10" s="171"/>
      <c r="AF10" s="9"/>
      <c r="AG10" s="9"/>
      <c r="AH10" s="9"/>
      <c r="AI10" s="9"/>
      <c r="AJ10" s="9"/>
      <c r="AK10" s="9"/>
      <c r="AL10" s="9"/>
      <c r="AM10" s="9"/>
    </row>
    <row r="11" spans="2:48" ht="13.5" customHeight="1" thickBot="1" x14ac:dyDescent="0.2">
      <c r="B11" s="36"/>
      <c r="C11" s="36"/>
      <c r="D11" s="36"/>
      <c r="E11" s="36"/>
      <c r="F11" s="36"/>
      <c r="G11" s="36"/>
      <c r="H11" s="36"/>
      <c r="I11" s="36"/>
      <c r="J11" s="36"/>
      <c r="K11" s="36"/>
      <c r="L11" s="36"/>
      <c r="M11" s="36"/>
      <c r="N11" s="36"/>
      <c r="O11" s="36"/>
      <c r="P11" s="36"/>
      <c r="Q11" s="36"/>
      <c r="R11" s="36"/>
      <c r="S11" s="36"/>
      <c r="T11" s="36"/>
      <c r="U11" s="36"/>
      <c r="V11" s="36"/>
      <c r="W11" s="36"/>
      <c r="X11" s="36"/>
      <c r="Y11" s="36"/>
      <c r="Z11" s="280"/>
      <c r="AA11" s="12"/>
      <c r="AB11" s="12"/>
      <c r="AC11" s="12"/>
      <c r="AD11" s="13"/>
      <c r="AE11" s="14"/>
      <c r="AF11" s="10"/>
      <c r="AG11" s="12"/>
      <c r="AH11" s="12"/>
      <c r="AI11" s="12"/>
      <c r="AJ11" s="12"/>
      <c r="AK11" s="12"/>
      <c r="AL11" s="12"/>
    </row>
    <row r="12" spans="2:48" ht="29.25" customHeight="1" thickBot="1" x14ac:dyDescent="0.2">
      <c r="B12" s="309" t="s">
        <v>4</v>
      </c>
      <c r="C12" s="310"/>
      <c r="D12" s="311"/>
      <c r="E12" s="322" t="s">
        <v>7</v>
      </c>
      <c r="F12" s="323"/>
      <c r="G12" s="323"/>
      <c r="H12" s="323"/>
      <c r="I12" s="323"/>
      <c r="J12" s="323"/>
      <c r="K12" s="323"/>
      <c r="L12" s="324" t="s">
        <v>11</v>
      </c>
      <c r="M12" s="315" t="s">
        <v>49</v>
      </c>
      <c r="N12" s="309" t="s">
        <v>4</v>
      </c>
      <c r="O12" s="310"/>
      <c r="P12" s="310"/>
      <c r="Q12" s="322" t="s">
        <v>7</v>
      </c>
      <c r="R12" s="323"/>
      <c r="S12" s="323"/>
      <c r="T12" s="323"/>
      <c r="U12" s="323"/>
      <c r="V12" s="323"/>
      <c r="W12" s="323"/>
      <c r="X12" s="324" t="s">
        <v>11</v>
      </c>
      <c r="Y12" s="359" t="s">
        <v>49</v>
      </c>
      <c r="Z12" s="3"/>
      <c r="AA12" s="96"/>
      <c r="AB12" s="96"/>
      <c r="AC12" s="96"/>
      <c r="AD12" s="227" t="s">
        <v>81</v>
      </c>
      <c r="AE12" s="96"/>
      <c r="AF12" s="96"/>
      <c r="AG12" s="96"/>
      <c r="AH12" s="96"/>
      <c r="AI12" s="96"/>
      <c r="AJ12" s="96"/>
      <c r="AK12" s="96"/>
      <c r="AL12" s="96"/>
      <c r="AM12" s="96"/>
      <c r="AN12" s="96"/>
      <c r="AO12" s="96"/>
      <c r="AP12" s="96"/>
      <c r="AQ12" s="96"/>
      <c r="AR12" s="96"/>
      <c r="AS12" s="96"/>
      <c r="AT12" s="37"/>
      <c r="AU12" s="37"/>
      <c r="AV12" s="37"/>
    </row>
    <row r="13" spans="2:48" ht="29.25" customHeight="1" thickBot="1" x14ac:dyDescent="0.2">
      <c r="B13" s="312"/>
      <c r="C13" s="313"/>
      <c r="D13" s="314"/>
      <c r="E13" s="317" t="s">
        <v>2</v>
      </c>
      <c r="F13" s="318"/>
      <c r="G13" s="319"/>
      <c r="H13" s="317" t="s">
        <v>3</v>
      </c>
      <c r="I13" s="318"/>
      <c r="J13" s="319"/>
      <c r="K13" s="191" t="s">
        <v>61</v>
      </c>
      <c r="L13" s="325"/>
      <c r="M13" s="316"/>
      <c r="N13" s="312"/>
      <c r="O13" s="313"/>
      <c r="P13" s="313"/>
      <c r="Q13" s="317" t="s">
        <v>0</v>
      </c>
      <c r="R13" s="318"/>
      <c r="S13" s="319"/>
      <c r="T13" s="317" t="s">
        <v>1</v>
      </c>
      <c r="U13" s="318"/>
      <c r="V13" s="319"/>
      <c r="W13" s="192" t="s">
        <v>61</v>
      </c>
      <c r="X13" s="325"/>
      <c r="Y13" s="360"/>
      <c r="AA13" s="97"/>
      <c r="AB13" s="281"/>
      <c r="AC13" s="99"/>
      <c r="AD13" s="110" t="s">
        <v>4</v>
      </c>
      <c r="AE13" s="110" t="s">
        <v>14</v>
      </c>
      <c r="AF13" s="110" t="s">
        <v>15</v>
      </c>
      <c r="AG13" s="110" t="s">
        <v>5</v>
      </c>
      <c r="AH13" s="186" t="s">
        <v>66</v>
      </c>
      <c r="AI13" s="102" t="s">
        <v>53</v>
      </c>
      <c r="AJ13" s="105" t="s">
        <v>65</v>
      </c>
      <c r="AK13" s="184" t="s">
        <v>60</v>
      </c>
      <c r="AL13" s="37"/>
      <c r="AM13" s="110" t="s">
        <v>4</v>
      </c>
      <c r="AN13" s="110" t="s">
        <v>14</v>
      </c>
      <c r="AO13" s="110" t="s">
        <v>15</v>
      </c>
      <c r="AP13" s="110" t="s">
        <v>5</v>
      </c>
      <c r="AQ13" s="186" t="s">
        <v>66</v>
      </c>
      <c r="AR13" s="102" t="s">
        <v>53</v>
      </c>
      <c r="AS13" s="105" t="s">
        <v>65</v>
      </c>
      <c r="AT13" s="184" t="s">
        <v>60</v>
      </c>
      <c r="AU13" s="37"/>
      <c r="AV13" s="37"/>
    </row>
    <row r="14" spans="2:48" ht="45" customHeight="1" x14ac:dyDescent="0.15">
      <c r="B14" s="60">
        <f>V1</f>
        <v>45597</v>
      </c>
      <c r="C14" s="61" t="str">
        <f>TEXT(B14,"aaa")</f>
        <v>金</v>
      </c>
      <c r="D14" s="282" t="str">
        <f>IF(OR(WEEKDAY(B14)=1,WEEKDAY(B14)=7),"休日",IF(ISNA(VLOOKUP(B14,'(事務用)2024年度休日一覧(土日除く)'!A:B,2,FALSE)),"","休日"))</f>
        <v/>
      </c>
      <c r="E14" s="129">
        <f>IF(D14="",Q9,"")</f>
        <v>0</v>
      </c>
      <c r="F14" s="68" t="s">
        <v>12</v>
      </c>
      <c r="G14" s="143" t="str">
        <f>IF(D14="",IF(S9="","",S9),"")</f>
        <v/>
      </c>
      <c r="H14" s="133">
        <f>IF(D14="",Q10,"")</f>
        <v>0</v>
      </c>
      <c r="I14" s="68" t="s">
        <v>13</v>
      </c>
      <c r="J14" s="76" t="str">
        <f>IF(D14="",IF(S10="","",S10),"")</f>
        <v/>
      </c>
      <c r="K14" s="61" t="str">
        <f>IF(D14="",IF(W9="","",W9),"")</f>
        <v/>
      </c>
      <c r="L14" s="148"/>
      <c r="M14" s="145"/>
      <c r="N14" s="62">
        <f>B30+1</f>
        <v>45614</v>
      </c>
      <c r="O14" s="61" t="str">
        <f t="shared" ref="O14:O26" si="0">TEXT(N14,"aaa")</f>
        <v>月</v>
      </c>
      <c r="P14" s="282" t="str">
        <f>IF(OR(WEEKDAY(N14)=1,WEEKDAY(N14)=7),"休日",IF(ISNA(VLOOKUP(N14,'(事務用)2024年度休日一覧(土日除く)'!A:B,2,FALSE)),"","休日"))</f>
        <v/>
      </c>
      <c r="Q14" s="129">
        <f>IF(P14="",Q9,"")</f>
        <v>0</v>
      </c>
      <c r="R14" s="68" t="s">
        <v>12</v>
      </c>
      <c r="S14" s="76" t="str">
        <f>IF(P14="",IF(S9="","",S9),"")</f>
        <v/>
      </c>
      <c r="T14" s="129">
        <f>IF(P14="",Q10,"")</f>
        <v>0</v>
      </c>
      <c r="U14" s="68" t="s">
        <v>12</v>
      </c>
      <c r="V14" s="153" t="str">
        <f>IF(P14="",IF(S10="","",S10),"")</f>
        <v/>
      </c>
      <c r="W14" s="215" t="str">
        <f>IF(P14="",IF(W9="","",W9),"")</f>
        <v/>
      </c>
      <c r="X14" s="174"/>
      <c r="Y14" s="172"/>
      <c r="AA14" s="100"/>
      <c r="AB14" s="100"/>
      <c r="AC14" s="100"/>
      <c r="AD14" s="106" t="s">
        <v>17</v>
      </c>
      <c r="AE14" s="203" t="e">
        <f t="shared" ref="AE14:AE30" si="1">IF(E14="","",TIME(E14,G14, ))</f>
        <v>#VALUE!</v>
      </c>
      <c r="AF14" s="203" t="e">
        <f t="shared" ref="AF14:AF30" si="2">IF(H14="","",TIME(H14,J14, ))</f>
        <v>#VALUE!</v>
      </c>
      <c r="AG14" s="228" t="e">
        <f>IFERROR(AF14-AE14+IF(AE14&gt;=AF14,1),"")*24</f>
        <v>#VALUE!</v>
      </c>
      <c r="AH14" s="228">
        <f>IF(K14="",0,K14)</f>
        <v>0</v>
      </c>
      <c r="AI14" s="220" t="str">
        <f>IFERROR(IF(L14="○",7.75,""),"")</f>
        <v/>
      </c>
      <c r="AJ14" s="228" t="str">
        <f>IFERROR(AG14-AH14,"")</f>
        <v/>
      </c>
      <c r="AK14" s="235" t="str">
        <f>IF(M14="1日",0,IF(AJ14="",AI14,AJ14))</f>
        <v/>
      </c>
      <c r="AL14" s="100"/>
      <c r="AM14" s="106" t="s">
        <v>31</v>
      </c>
      <c r="AN14" s="203" t="e">
        <f t="shared" ref="AN14:AN26" si="3">IF(Q14="","",TIME(Q14,S14, ))</f>
        <v>#VALUE!</v>
      </c>
      <c r="AO14" s="203" t="e">
        <f t="shared" ref="AO14:AO26" si="4">IF(T14="","",TIME(T14,V14, ))</f>
        <v>#VALUE!</v>
      </c>
      <c r="AP14" s="238" t="e">
        <f>IFERROR(AO14-AN14+IF(AN14&gt;=AO14,1),"")*24</f>
        <v>#VALUE!</v>
      </c>
      <c r="AQ14" s="238">
        <f>IF(W14="",0,W14)</f>
        <v>0</v>
      </c>
      <c r="AR14" s="220" t="str">
        <f>IFERROR(IF(X14="○",7.75,""),"")</f>
        <v/>
      </c>
      <c r="AS14" s="228" t="str">
        <f>IFERROR(AP14-AQ14,"")</f>
        <v/>
      </c>
      <c r="AT14" s="241" t="str">
        <f>IF(Y14="1日",0,IF(AS14="",AR14,AS14))</f>
        <v/>
      </c>
      <c r="AU14" s="37"/>
      <c r="AV14" s="37"/>
    </row>
    <row r="15" spans="2:48" ht="45" customHeight="1" x14ac:dyDescent="0.15">
      <c r="B15" s="45">
        <f>B14+1</f>
        <v>45598</v>
      </c>
      <c r="C15" s="46" t="str">
        <f t="shared" ref="C15:C30" si="5">TEXT(B15,"aaa")</f>
        <v>土</v>
      </c>
      <c r="D15" s="283" t="str">
        <f>IF(OR(WEEKDAY(B15)=1,WEEKDAY(B15)=7),"休日",IF(ISNA(VLOOKUP(B15,'(事務用)2024年度休日一覧(土日除く)'!A:B,2,FALSE)),"","休日"))</f>
        <v>休日</v>
      </c>
      <c r="E15" s="130" t="str">
        <f>IF(D15="",Q9,"")</f>
        <v/>
      </c>
      <c r="F15" s="69" t="s">
        <v>12</v>
      </c>
      <c r="G15" s="78" t="str">
        <f>IF(D15="",IF(S9="","",S9),"")</f>
        <v/>
      </c>
      <c r="H15" s="130" t="str">
        <f>IF(D15="",Q10,"")</f>
        <v/>
      </c>
      <c r="I15" s="69" t="s">
        <v>13</v>
      </c>
      <c r="J15" s="77" t="str">
        <f>IF(D15="",IF(S10="","",S10),"")</f>
        <v/>
      </c>
      <c r="K15" s="210" t="str">
        <f>IF(D15="",IF(W9="","",W9),"")</f>
        <v/>
      </c>
      <c r="L15" s="149"/>
      <c r="M15" s="146"/>
      <c r="N15" s="45">
        <f>N14+1</f>
        <v>45615</v>
      </c>
      <c r="O15" s="46" t="str">
        <f t="shared" si="0"/>
        <v>火</v>
      </c>
      <c r="P15" s="283" t="str">
        <f>IF(OR(WEEKDAY(N15)=1,WEEKDAY(N15)=7),"休日",IF(ISNA(VLOOKUP(N15,'(事務用)2024年度休日一覧(土日除く)'!A:B,2,FALSE)),"","休日"))</f>
        <v/>
      </c>
      <c r="Q15" s="130">
        <f>IF(P15="",Q9,"")</f>
        <v>0</v>
      </c>
      <c r="R15" s="69" t="s">
        <v>12</v>
      </c>
      <c r="S15" s="84" t="str">
        <f>IF(P15="",IF(S9="","",S9),"")</f>
        <v/>
      </c>
      <c r="T15" s="130">
        <f>IF(P15="",Q10,"")</f>
        <v>0</v>
      </c>
      <c r="U15" s="72" t="s">
        <v>12</v>
      </c>
      <c r="V15" s="154" t="str">
        <f>IF(P15="",IF(S10="","",S10),"")</f>
        <v/>
      </c>
      <c r="W15" s="46" t="str">
        <f>IF(P15="",IF(W9="","",W9),"")</f>
        <v/>
      </c>
      <c r="X15" s="151"/>
      <c r="Y15" s="173"/>
      <c r="AA15" s="96"/>
      <c r="AB15" s="96"/>
      <c r="AC15" s="96"/>
      <c r="AD15" s="107" t="s">
        <v>18</v>
      </c>
      <c r="AE15" s="204" t="str">
        <f t="shared" si="1"/>
        <v/>
      </c>
      <c r="AF15" s="204" t="str">
        <f t="shared" si="2"/>
        <v/>
      </c>
      <c r="AG15" s="229" t="e">
        <f t="shared" ref="AG15:AG30" si="6">IFERROR(AF15-AE15+IF(AE15&gt;=AF15,1),"")*24</f>
        <v>#VALUE!</v>
      </c>
      <c r="AH15" s="229">
        <f t="shared" ref="AH15:AH30" si="7">IF(K15="",0,K15)</f>
        <v>0</v>
      </c>
      <c r="AI15" s="223" t="str">
        <f t="shared" ref="AI15:AI30" si="8">IFERROR(IF(L15="○",7.75,""),"")</f>
        <v/>
      </c>
      <c r="AJ15" s="229" t="str">
        <f t="shared" ref="AJ15:AJ30" si="9">IFERROR(AG15-AH15,"")</f>
        <v/>
      </c>
      <c r="AK15" s="235" t="str">
        <f>IF(M15="1日",0,IF(AJ15="",AI15,AJ15))</f>
        <v/>
      </c>
      <c r="AL15" s="96"/>
      <c r="AM15" s="106" t="s">
        <v>32</v>
      </c>
      <c r="AN15" s="204" t="e">
        <f t="shared" si="3"/>
        <v>#VALUE!</v>
      </c>
      <c r="AO15" s="204" t="e">
        <f t="shared" si="4"/>
        <v>#VALUE!</v>
      </c>
      <c r="AP15" s="239" t="e">
        <f t="shared" ref="AP15:AP26" si="10">IFERROR(AO15-AN15+IF(AN15&gt;=AO15,1),"")*24</f>
        <v>#VALUE!</v>
      </c>
      <c r="AQ15" s="239">
        <f t="shared" ref="AQ15:AQ26" si="11">IF(W15="",0,W15)</f>
        <v>0</v>
      </c>
      <c r="AR15" s="223" t="str">
        <f t="shared" ref="AR15:AR26" si="12">IFERROR(IF(X15="○",7.75,""),"")</f>
        <v/>
      </c>
      <c r="AS15" s="229" t="str">
        <f t="shared" ref="AS15:AS26" si="13">IFERROR(AP15-AQ15,"")</f>
        <v/>
      </c>
      <c r="AT15" s="241" t="str">
        <f t="shared" ref="AT15:AT26" si="14">IF(Y15="1日",0,IF(AS15="",AR15,AS15))</f>
        <v/>
      </c>
      <c r="AU15" s="37"/>
      <c r="AV15" s="37"/>
    </row>
    <row r="16" spans="2:48" ht="45" customHeight="1" x14ac:dyDescent="0.15">
      <c r="B16" s="45">
        <f t="shared" ref="B16:B30" si="15">B15+1</f>
        <v>45599</v>
      </c>
      <c r="C16" s="46" t="str">
        <f t="shared" si="5"/>
        <v>日</v>
      </c>
      <c r="D16" s="283" t="str">
        <f>IF(OR(WEEKDAY(B16)=1,WEEKDAY(B16)=7),"休日",IF(ISNA(VLOOKUP(B16,'(事務用)2024年度休日一覧(土日除く)'!A:B,2,FALSE)),"","休日"))</f>
        <v>休日</v>
      </c>
      <c r="E16" s="130" t="str">
        <f>IF(D16="",Q9,"")</f>
        <v/>
      </c>
      <c r="F16" s="69" t="s">
        <v>12</v>
      </c>
      <c r="G16" s="83" t="str">
        <f>IF(D16="",IF(S9="","",S9),"")</f>
        <v/>
      </c>
      <c r="H16" s="134" t="str">
        <f>IF(D16="",Q10,"")</f>
        <v/>
      </c>
      <c r="I16" s="72" t="s">
        <v>12</v>
      </c>
      <c r="J16" s="77" t="str">
        <f>IF(D16="",IF(S10="","",S10),"")</f>
        <v/>
      </c>
      <c r="K16" s="210" t="str">
        <f>IF(D16="",IF(W9="","",W9),"")</f>
        <v/>
      </c>
      <c r="L16" s="149"/>
      <c r="M16" s="147"/>
      <c r="N16" s="45">
        <f t="shared" ref="N16:N26" si="16">N15+1</f>
        <v>45616</v>
      </c>
      <c r="O16" s="46" t="str">
        <f t="shared" si="0"/>
        <v>水</v>
      </c>
      <c r="P16" s="283" t="str">
        <f>IF(OR(WEEKDAY(N16)=1,WEEKDAY(N16)=7),"休日",IF(ISNA(VLOOKUP(N16,'(事務用)2024年度休日一覧(土日除く)'!A:B,2,FALSE)),"","休日"))</f>
        <v/>
      </c>
      <c r="Q16" s="130">
        <f>IF(P16="",Q9,"")</f>
        <v>0</v>
      </c>
      <c r="R16" s="69" t="s">
        <v>12</v>
      </c>
      <c r="S16" s="84" t="str">
        <f>IF(P16="",IF(S9="","",S9),"")</f>
        <v/>
      </c>
      <c r="T16" s="130">
        <f>IF(P16="",Q10,"")</f>
        <v>0</v>
      </c>
      <c r="U16" s="72" t="s">
        <v>12</v>
      </c>
      <c r="V16" s="154" t="str">
        <f>IF(P16="",IF(S10="","",S10),"")</f>
        <v/>
      </c>
      <c r="W16" s="217" t="str">
        <f>IF(P16="",IF(W9="","",W9),"")</f>
        <v/>
      </c>
      <c r="X16" s="150"/>
      <c r="Y16" s="119"/>
      <c r="Z16" s="51"/>
      <c r="AA16" s="97"/>
      <c r="AB16" s="281"/>
      <c r="AC16" s="99"/>
      <c r="AD16" s="108" t="s">
        <v>19</v>
      </c>
      <c r="AE16" s="205" t="str">
        <f t="shared" si="1"/>
        <v/>
      </c>
      <c r="AF16" s="205" t="str">
        <f t="shared" si="2"/>
        <v/>
      </c>
      <c r="AG16" s="230" t="e">
        <f t="shared" si="6"/>
        <v>#VALUE!</v>
      </c>
      <c r="AH16" s="230">
        <f t="shared" si="7"/>
        <v>0</v>
      </c>
      <c r="AI16" s="221" t="str">
        <f t="shared" si="8"/>
        <v/>
      </c>
      <c r="AJ16" s="230" t="str">
        <f t="shared" si="9"/>
        <v/>
      </c>
      <c r="AK16" s="236" t="str">
        <f t="shared" ref="AK16:AK30" si="17">IF(M16="1日",0,IF(AJ16="",AI16,AJ16))</f>
        <v/>
      </c>
      <c r="AL16" s="37"/>
      <c r="AM16" s="106" t="s">
        <v>33</v>
      </c>
      <c r="AN16" s="208" t="e">
        <f t="shared" si="3"/>
        <v>#VALUE!</v>
      </c>
      <c r="AO16" s="208" t="e">
        <f t="shared" si="4"/>
        <v>#VALUE!</v>
      </c>
      <c r="AP16" s="240" t="e">
        <f t="shared" si="10"/>
        <v>#VALUE!</v>
      </c>
      <c r="AQ16" s="240">
        <f t="shared" si="11"/>
        <v>0</v>
      </c>
      <c r="AR16" s="225" t="str">
        <f t="shared" si="12"/>
        <v/>
      </c>
      <c r="AS16" s="242" t="str">
        <f t="shared" si="13"/>
        <v/>
      </c>
      <c r="AT16" s="241" t="str">
        <f t="shared" si="14"/>
        <v/>
      </c>
      <c r="AU16" s="37"/>
      <c r="AV16" s="37"/>
    </row>
    <row r="17" spans="1:48" ht="45" customHeight="1" x14ac:dyDescent="0.15">
      <c r="B17" s="45">
        <f t="shared" si="15"/>
        <v>45600</v>
      </c>
      <c r="C17" s="46" t="str">
        <f t="shared" si="5"/>
        <v>月</v>
      </c>
      <c r="D17" s="283" t="str">
        <f>IF(OR(WEEKDAY(B17)=1,WEEKDAY(B17)=7),"休日",IF(ISNA(VLOOKUP(B17,'(事務用)2024年度休日一覧(土日除く)'!A:B,2,FALSE)),"","休日"))</f>
        <v>休日</v>
      </c>
      <c r="E17" s="130" t="str">
        <f>IF(D17="",Q9,"")</f>
        <v/>
      </c>
      <c r="F17" s="69" t="s">
        <v>12</v>
      </c>
      <c r="G17" s="78" t="str">
        <f>IF(D17="",IF(S9="","",S9),"")</f>
        <v/>
      </c>
      <c r="H17" s="135" t="str">
        <f>IF(D17="",Q10,"")</f>
        <v/>
      </c>
      <c r="I17" s="69" t="s">
        <v>12</v>
      </c>
      <c r="J17" s="77" t="str">
        <f>IF(D17="",IF(S10="","",S10),"")</f>
        <v/>
      </c>
      <c r="K17" s="210" t="str">
        <f>IF(D17="",IF(W9="","",W9),"")</f>
        <v/>
      </c>
      <c r="L17" s="149"/>
      <c r="M17" s="74"/>
      <c r="N17" s="45">
        <f t="shared" si="16"/>
        <v>45617</v>
      </c>
      <c r="O17" s="46" t="str">
        <f t="shared" si="0"/>
        <v>木</v>
      </c>
      <c r="P17" s="283" t="str">
        <f>IF(OR(WEEKDAY(N17)=1,WEEKDAY(N17)=7),"休日",IF(ISNA(VLOOKUP(N17,'(事務用)2024年度休日一覧(土日除く)'!A:B,2,FALSE)),"","休日"))</f>
        <v/>
      </c>
      <c r="Q17" s="130">
        <f>IF(P17="",Q9,"")</f>
        <v>0</v>
      </c>
      <c r="R17" s="69" t="s">
        <v>12</v>
      </c>
      <c r="S17" s="84" t="str">
        <f>IF(P17="",IF(S9="","",S9),"")</f>
        <v/>
      </c>
      <c r="T17" s="130">
        <f>IF(P17="",Q10,"")</f>
        <v>0</v>
      </c>
      <c r="U17" s="72" t="s">
        <v>12</v>
      </c>
      <c r="V17" s="154" t="str">
        <f>IF(P17="",IF(S10="","",S10),"")</f>
        <v/>
      </c>
      <c r="W17" s="217" t="str">
        <f>IF(P17="",IF(W9="","",W9),"")</f>
        <v/>
      </c>
      <c r="X17" s="150"/>
      <c r="Y17" s="255"/>
      <c r="Z17" s="52"/>
      <c r="AA17" s="100"/>
      <c r="AB17" s="100"/>
      <c r="AC17" s="100"/>
      <c r="AD17" s="106" t="s">
        <v>16</v>
      </c>
      <c r="AE17" s="203" t="str">
        <f t="shared" si="1"/>
        <v/>
      </c>
      <c r="AF17" s="203" t="str">
        <f t="shared" si="2"/>
        <v/>
      </c>
      <c r="AG17" s="228" t="e">
        <f t="shared" si="6"/>
        <v>#VALUE!</v>
      </c>
      <c r="AH17" s="228">
        <f t="shared" si="7"/>
        <v>0</v>
      </c>
      <c r="AI17" s="220" t="str">
        <f t="shared" si="8"/>
        <v/>
      </c>
      <c r="AJ17" s="228" t="str">
        <f t="shared" si="9"/>
        <v/>
      </c>
      <c r="AK17" s="235" t="str">
        <f t="shared" si="17"/>
        <v/>
      </c>
      <c r="AL17" s="100"/>
      <c r="AM17" s="106" t="s">
        <v>34</v>
      </c>
      <c r="AN17" s="203" t="e">
        <f t="shared" si="3"/>
        <v>#VALUE!</v>
      </c>
      <c r="AO17" s="203" t="e">
        <f t="shared" si="4"/>
        <v>#VALUE!</v>
      </c>
      <c r="AP17" s="238" t="e">
        <f t="shared" si="10"/>
        <v>#VALUE!</v>
      </c>
      <c r="AQ17" s="238">
        <f t="shared" si="11"/>
        <v>0</v>
      </c>
      <c r="AR17" s="220" t="str">
        <f t="shared" si="12"/>
        <v/>
      </c>
      <c r="AS17" s="228" t="str">
        <f t="shared" si="13"/>
        <v/>
      </c>
      <c r="AT17" s="241" t="str">
        <f t="shared" si="14"/>
        <v/>
      </c>
      <c r="AU17" s="37"/>
      <c r="AV17" s="37"/>
    </row>
    <row r="18" spans="1:48" ht="45" customHeight="1" x14ac:dyDescent="0.15">
      <c r="B18" s="45">
        <f t="shared" si="15"/>
        <v>45601</v>
      </c>
      <c r="C18" s="46" t="str">
        <f t="shared" si="5"/>
        <v>火</v>
      </c>
      <c r="D18" s="283" t="str">
        <f>IF(OR(WEEKDAY(B18)=1,WEEKDAY(B18)=7),"休日",IF(ISNA(VLOOKUP(B18,'(事務用)2024年度休日一覧(土日除く)'!A:B,2,FALSE)),"","休日"))</f>
        <v/>
      </c>
      <c r="E18" s="130">
        <f>IF(D18="",Q9,"")</f>
        <v>0</v>
      </c>
      <c r="F18" s="69" t="s">
        <v>12</v>
      </c>
      <c r="G18" s="83" t="str">
        <f>IF(D18="",IF(S9="","",S9),"")</f>
        <v/>
      </c>
      <c r="H18" s="130">
        <f>IF(D18="",Q10,"")</f>
        <v>0</v>
      </c>
      <c r="I18" s="69" t="s">
        <v>12</v>
      </c>
      <c r="J18" s="78" t="str">
        <f>IF(D18="",IF(S10="","",S10),"")</f>
        <v/>
      </c>
      <c r="K18" s="210" t="str">
        <f>IF(D18="",IF(W9="","",W9),"")</f>
        <v/>
      </c>
      <c r="L18" s="149"/>
      <c r="M18" s="146"/>
      <c r="N18" s="45">
        <f t="shared" si="16"/>
        <v>45618</v>
      </c>
      <c r="O18" s="46" t="str">
        <f t="shared" si="0"/>
        <v>金</v>
      </c>
      <c r="P18" s="283" t="str">
        <f>IF(OR(WEEKDAY(N18)=1,WEEKDAY(N18)=7),"休日",IF(ISNA(VLOOKUP(N18,'(事務用)2024年度休日一覧(土日除く)'!A:B,2,FALSE)),"","休日"))</f>
        <v/>
      </c>
      <c r="Q18" s="130">
        <f>IF(P18="",Q9,"")</f>
        <v>0</v>
      </c>
      <c r="R18" s="69" t="s">
        <v>12</v>
      </c>
      <c r="S18" s="84" t="str">
        <f>IF(P18="",IF(S9="","",S9),"")</f>
        <v/>
      </c>
      <c r="T18" s="130">
        <f>IF(P18="",Q10,"")</f>
        <v>0</v>
      </c>
      <c r="U18" s="72" t="s">
        <v>12</v>
      </c>
      <c r="V18" s="154" t="str">
        <f>IF(P18="",IF(S10="","",S10),"")</f>
        <v/>
      </c>
      <c r="W18" s="46" t="str">
        <f>IF(P18="",IF(W9="","",W9),"")</f>
        <v/>
      </c>
      <c r="X18" s="151"/>
      <c r="Y18" s="119"/>
      <c r="Z18" s="52"/>
      <c r="AA18" s="97"/>
      <c r="AB18" s="281"/>
      <c r="AC18" s="99"/>
      <c r="AD18" s="109" t="s">
        <v>20</v>
      </c>
      <c r="AE18" s="205" t="e">
        <f t="shared" si="1"/>
        <v>#VALUE!</v>
      </c>
      <c r="AF18" s="205" t="e">
        <f t="shared" si="2"/>
        <v>#VALUE!</v>
      </c>
      <c r="AG18" s="230" t="e">
        <f t="shared" si="6"/>
        <v>#VALUE!</v>
      </c>
      <c r="AH18" s="230">
        <f t="shared" si="7"/>
        <v>0</v>
      </c>
      <c r="AI18" s="221" t="str">
        <f t="shared" si="8"/>
        <v/>
      </c>
      <c r="AJ18" s="230" t="str">
        <f t="shared" si="9"/>
        <v/>
      </c>
      <c r="AK18" s="236" t="str">
        <f t="shared" si="17"/>
        <v/>
      </c>
      <c r="AL18" s="37"/>
      <c r="AM18" s="106" t="s">
        <v>35</v>
      </c>
      <c r="AN18" s="208" t="e">
        <f t="shared" si="3"/>
        <v>#VALUE!</v>
      </c>
      <c r="AO18" s="208" t="e">
        <f t="shared" si="4"/>
        <v>#VALUE!</v>
      </c>
      <c r="AP18" s="240" t="e">
        <f t="shared" si="10"/>
        <v>#VALUE!</v>
      </c>
      <c r="AQ18" s="240">
        <f t="shared" si="11"/>
        <v>0</v>
      </c>
      <c r="AR18" s="225" t="str">
        <f t="shared" si="12"/>
        <v/>
      </c>
      <c r="AS18" s="242" t="str">
        <f t="shared" si="13"/>
        <v/>
      </c>
      <c r="AT18" s="241" t="str">
        <f t="shared" si="14"/>
        <v/>
      </c>
      <c r="AU18" s="37"/>
      <c r="AV18" s="37"/>
    </row>
    <row r="19" spans="1:48" ht="45" customHeight="1" x14ac:dyDescent="0.15">
      <c r="B19" s="45">
        <f t="shared" si="15"/>
        <v>45602</v>
      </c>
      <c r="C19" s="46" t="str">
        <f t="shared" si="5"/>
        <v>水</v>
      </c>
      <c r="D19" s="283" t="str">
        <f>IF(OR(WEEKDAY(B19)=1,WEEKDAY(B19)=7),"休日",IF(ISNA(VLOOKUP(B19,'(事務用)2024年度休日一覧(土日除く)'!A:B,2,FALSE)),"","休日"))</f>
        <v/>
      </c>
      <c r="E19" s="130">
        <f>IF(D19="",Q9,"")</f>
        <v>0</v>
      </c>
      <c r="F19" s="69" t="s">
        <v>12</v>
      </c>
      <c r="G19" s="77" t="str">
        <f>IF(D19="",IF(S9="","",S9),"")</f>
        <v/>
      </c>
      <c r="H19" s="134">
        <f>IF(D19="",Q10,"")</f>
        <v>0</v>
      </c>
      <c r="I19" s="69" t="s">
        <v>12</v>
      </c>
      <c r="J19" s="78" t="str">
        <f>IF(D19="",IF(S10="","",S10),"")</f>
        <v/>
      </c>
      <c r="K19" s="210" t="str">
        <f>IF(D19="",IF(W9="","",W9),"")</f>
        <v/>
      </c>
      <c r="L19" s="149"/>
      <c r="M19" s="146"/>
      <c r="N19" s="45">
        <f t="shared" si="16"/>
        <v>45619</v>
      </c>
      <c r="O19" s="46" t="str">
        <f t="shared" si="0"/>
        <v>土</v>
      </c>
      <c r="P19" s="283" t="str">
        <f>IF(OR(WEEKDAY(N19)=1,WEEKDAY(N19)=7),"休日",IF(ISNA(VLOOKUP(N19,'(事務用)2024年度休日一覧(土日除く)'!A:B,2,FALSE)),"","休日"))</f>
        <v>休日</v>
      </c>
      <c r="Q19" s="130" t="str">
        <f>IF(P19="",Q9,"")</f>
        <v/>
      </c>
      <c r="R19" s="69" t="s">
        <v>12</v>
      </c>
      <c r="S19" s="84" t="str">
        <f>IF(P19="",IF(S9="","",S9),"")</f>
        <v/>
      </c>
      <c r="T19" s="130" t="str">
        <f>IF(P19="",Q10,"")</f>
        <v/>
      </c>
      <c r="U19" s="72" t="s">
        <v>12</v>
      </c>
      <c r="V19" s="154" t="str">
        <f>IF(P19="",IF(S10="","",S10),"")</f>
        <v/>
      </c>
      <c r="W19" s="213" t="str">
        <f>IF(P19="",IF(W9="","",W9),"")</f>
        <v/>
      </c>
      <c r="X19" s="149"/>
      <c r="Y19" s="119"/>
      <c r="Z19" s="52"/>
      <c r="AA19" s="105"/>
      <c r="AB19" s="105"/>
      <c r="AC19" s="105"/>
      <c r="AD19" s="109" t="s">
        <v>21</v>
      </c>
      <c r="AE19" s="206" t="e">
        <f t="shared" si="1"/>
        <v>#VALUE!</v>
      </c>
      <c r="AF19" s="206" t="e">
        <f t="shared" si="2"/>
        <v>#VALUE!</v>
      </c>
      <c r="AG19" s="231" t="e">
        <f t="shared" si="6"/>
        <v>#VALUE!</v>
      </c>
      <c r="AH19" s="231">
        <f t="shared" si="7"/>
        <v>0</v>
      </c>
      <c r="AI19" s="224" t="str">
        <f t="shared" si="8"/>
        <v/>
      </c>
      <c r="AJ19" s="231" t="str">
        <f t="shared" si="9"/>
        <v/>
      </c>
      <c r="AK19" s="235" t="str">
        <f>IF(M19="1日",0,IF(AJ19="",AI19,AJ19))</f>
        <v/>
      </c>
      <c r="AL19" s="105"/>
      <c r="AM19" s="106" t="s">
        <v>36</v>
      </c>
      <c r="AN19" s="206" t="str">
        <f t="shared" si="3"/>
        <v/>
      </c>
      <c r="AO19" s="208" t="str">
        <f t="shared" si="4"/>
        <v/>
      </c>
      <c r="AP19" s="240" t="e">
        <f t="shared" si="10"/>
        <v>#VALUE!</v>
      </c>
      <c r="AQ19" s="240">
        <f t="shared" si="11"/>
        <v>0</v>
      </c>
      <c r="AR19" s="225" t="str">
        <f t="shared" si="12"/>
        <v/>
      </c>
      <c r="AS19" s="242" t="str">
        <f t="shared" si="13"/>
        <v/>
      </c>
      <c r="AT19" s="241" t="str">
        <f t="shared" si="14"/>
        <v/>
      </c>
      <c r="AU19" s="37"/>
      <c r="AV19" s="37"/>
    </row>
    <row r="20" spans="1:48" ht="45" customHeight="1" x14ac:dyDescent="0.15">
      <c r="B20" s="45">
        <f t="shared" si="15"/>
        <v>45603</v>
      </c>
      <c r="C20" s="46" t="str">
        <f t="shared" si="5"/>
        <v>木</v>
      </c>
      <c r="D20" s="283" t="str">
        <f>IF(OR(WEEKDAY(B20)=1,WEEKDAY(B20)=7),"休日",IF(ISNA(VLOOKUP(B20,'(事務用)2024年度休日一覧(土日除く)'!A:B,2,FALSE)),"","休日"))</f>
        <v/>
      </c>
      <c r="E20" s="130">
        <f>IF(D20="",Q9,"")</f>
        <v>0</v>
      </c>
      <c r="F20" s="69" t="s">
        <v>12</v>
      </c>
      <c r="G20" s="77" t="str">
        <f>IF(D20="",IF(S9="","",S9),"")</f>
        <v/>
      </c>
      <c r="H20" s="135">
        <f>IF(D20="",Q10,"")</f>
        <v>0</v>
      </c>
      <c r="I20" s="69" t="s">
        <v>12</v>
      </c>
      <c r="J20" s="78" t="str">
        <f>IF(D20="",IF(S10="","",S10),"")</f>
        <v/>
      </c>
      <c r="K20" s="210" t="str">
        <f>IF(D20="",IF(W9="","",W9),"")</f>
        <v/>
      </c>
      <c r="L20" s="149"/>
      <c r="M20" s="147"/>
      <c r="N20" s="45">
        <f t="shared" si="16"/>
        <v>45620</v>
      </c>
      <c r="O20" s="46" t="str">
        <f t="shared" si="0"/>
        <v>日</v>
      </c>
      <c r="P20" s="283" t="str">
        <f>IF(OR(WEEKDAY(N20)=1,WEEKDAY(N20)=7),"休日",IF(ISNA(VLOOKUP(N20,'(事務用)2024年度休日一覧(土日除く)'!A:B,2,FALSE)),"","休日"))</f>
        <v>休日</v>
      </c>
      <c r="Q20" s="130" t="str">
        <f>IF(P20="",Q9,"")</f>
        <v/>
      </c>
      <c r="R20" s="69" t="s">
        <v>12</v>
      </c>
      <c r="S20" s="84" t="str">
        <f>IF(P20="",IF(S9="","",S9),"")</f>
        <v/>
      </c>
      <c r="T20" s="130" t="str">
        <f>IF(P20="",Q10,"")</f>
        <v/>
      </c>
      <c r="U20" s="72" t="s">
        <v>12</v>
      </c>
      <c r="V20" s="154" t="str">
        <f>IF(P20="",IF(S10="","",S10),"")</f>
        <v/>
      </c>
      <c r="W20" s="46" t="str">
        <f>IF(P20="",IF(W9="","",W9),"")</f>
        <v/>
      </c>
      <c r="X20" s="150"/>
      <c r="Y20" s="119"/>
      <c r="Z20" s="52"/>
      <c r="AA20" s="105"/>
      <c r="AB20" s="105"/>
      <c r="AC20" s="105"/>
      <c r="AD20" s="109" t="s">
        <v>22</v>
      </c>
      <c r="AE20" s="206" t="e">
        <f t="shared" si="1"/>
        <v>#VALUE!</v>
      </c>
      <c r="AF20" s="206" t="e">
        <f t="shared" si="2"/>
        <v>#VALUE!</v>
      </c>
      <c r="AG20" s="231" t="e">
        <f t="shared" si="6"/>
        <v>#VALUE!</v>
      </c>
      <c r="AH20" s="231">
        <f t="shared" si="7"/>
        <v>0</v>
      </c>
      <c r="AI20" s="224" t="str">
        <f t="shared" si="8"/>
        <v/>
      </c>
      <c r="AJ20" s="231" t="str">
        <f t="shared" si="9"/>
        <v/>
      </c>
      <c r="AK20" s="235" t="str">
        <f t="shared" si="17"/>
        <v/>
      </c>
      <c r="AL20" s="105"/>
      <c r="AM20" s="106" t="s">
        <v>37</v>
      </c>
      <c r="AN20" s="206" t="str">
        <f t="shared" si="3"/>
        <v/>
      </c>
      <c r="AO20" s="208" t="str">
        <f t="shared" si="4"/>
        <v/>
      </c>
      <c r="AP20" s="240" t="e">
        <f t="shared" si="10"/>
        <v>#VALUE!</v>
      </c>
      <c r="AQ20" s="240">
        <f t="shared" si="11"/>
        <v>0</v>
      </c>
      <c r="AR20" s="225" t="str">
        <f t="shared" si="12"/>
        <v/>
      </c>
      <c r="AS20" s="242" t="str">
        <f t="shared" si="13"/>
        <v/>
      </c>
      <c r="AT20" s="241" t="str">
        <f t="shared" si="14"/>
        <v/>
      </c>
      <c r="AU20" s="37"/>
      <c r="AV20" s="37"/>
    </row>
    <row r="21" spans="1:48" ht="45" customHeight="1" x14ac:dyDescent="0.15">
      <c r="B21" s="45">
        <f t="shared" si="15"/>
        <v>45604</v>
      </c>
      <c r="C21" s="46" t="str">
        <f t="shared" si="5"/>
        <v>金</v>
      </c>
      <c r="D21" s="283" t="str">
        <f>IF(OR(WEEKDAY(B21)=1,WEEKDAY(B21)=7),"休日",IF(ISNA(VLOOKUP(B21,'(事務用)2024年度休日一覧(土日除く)'!A:B,2,FALSE)),"","休日"))</f>
        <v/>
      </c>
      <c r="E21" s="130">
        <f>IF(D21="",Q9,"")</f>
        <v>0</v>
      </c>
      <c r="F21" s="69" t="s">
        <v>12</v>
      </c>
      <c r="G21" s="78" t="str">
        <f>IF(D21="",IF(S9="","",S9),"")</f>
        <v/>
      </c>
      <c r="H21" s="130">
        <f>IF(D21="",Q10,"")</f>
        <v>0</v>
      </c>
      <c r="I21" s="69" t="s">
        <v>12</v>
      </c>
      <c r="J21" s="78" t="str">
        <f>IF(D21="",IF(S10="","",S10),"")</f>
        <v/>
      </c>
      <c r="K21" s="212" t="str">
        <f>IF(D21="",IF(W9="","",W9),"")</f>
        <v/>
      </c>
      <c r="L21" s="150"/>
      <c r="M21" s="147"/>
      <c r="N21" s="45">
        <f t="shared" si="16"/>
        <v>45621</v>
      </c>
      <c r="O21" s="46" t="str">
        <f t="shared" si="0"/>
        <v>月</v>
      </c>
      <c r="P21" s="283" t="str">
        <f>IF(OR(WEEKDAY(N21)=1,WEEKDAY(N21)=7),"休日",IF(ISNA(VLOOKUP(N21,'(事務用)2024年度休日一覧(土日除く)'!A:B,2,FALSE)),"","休日"))</f>
        <v/>
      </c>
      <c r="Q21" s="130">
        <f>IF(P21="",Q9,"")</f>
        <v>0</v>
      </c>
      <c r="R21" s="69" t="s">
        <v>12</v>
      </c>
      <c r="S21" s="84" t="str">
        <f>IF(P21="",IF(S9="","",S9),"")</f>
        <v/>
      </c>
      <c r="T21" s="130">
        <f>IF(P21="",Q10,"")</f>
        <v>0</v>
      </c>
      <c r="U21" s="72" t="s">
        <v>12</v>
      </c>
      <c r="V21" s="154" t="str">
        <f>IF(P21="",IF(S10="","",S10),"")</f>
        <v/>
      </c>
      <c r="W21" s="217" t="str">
        <f>IF(P21="",IF(W9="","",W9),"")</f>
        <v/>
      </c>
      <c r="X21" s="175"/>
      <c r="Y21" s="119"/>
      <c r="Z21" s="52"/>
      <c r="AA21" s="101"/>
      <c r="AB21" s="101"/>
      <c r="AC21" s="101"/>
      <c r="AD21" s="109" t="s">
        <v>23</v>
      </c>
      <c r="AE21" s="205" t="e">
        <f t="shared" si="1"/>
        <v>#VALUE!</v>
      </c>
      <c r="AF21" s="205" t="e">
        <f t="shared" si="2"/>
        <v>#VALUE!</v>
      </c>
      <c r="AG21" s="230" t="e">
        <f t="shared" si="6"/>
        <v>#VALUE!</v>
      </c>
      <c r="AH21" s="230">
        <f t="shared" si="7"/>
        <v>0</v>
      </c>
      <c r="AI21" s="221" t="str">
        <f t="shared" si="8"/>
        <v/>
      </c>
      <c r="AJ21" s="230" t="str">
        <f t="shared" si="9"/>
        <v/>
      </c>
      <c r="AK21" s="236" t="str">
        <f t="shared" si="17"/>
        <v/>
      </c>
      <c r="AL21" s="101"/>
      <c r="AM21" s="106" t="s">
        <v>38</v>
      </c>
      <c r="AN21" s="208" t="e">
        <f t="shared" si="3"/>
        <v>#VALUE!</v>
      </c>
      <c r="AO21" s="208" t="e">
        <f t="shared" si="4"/>
        <v>#VALUE!</v>
      </c>
      <c r="AP21" s="240" t="e">
        <f t="shared" si="10"/>
        <v>#VALUE!</v>
      </c>
      <c r="AQ21" s="240">
        <f t="shared" si="11"/>
        <v>0</v>
      </c>
      <c r="AR21" s="225" t="str">
        <f t="shared" si="12"/>
        <v/>
      </c>
      <c r="AS21" s="242" t="str">
        <f t="shared" si="13"/>
        <v/>
      </c>
      <c r="AT21" s="241" t="str">
        <f t="shared" si="14"/>
        <v/>
      </c>
      <c r="AU21" s="37"/>
      <c r="AV21" s="37"/>
    </row>
    <row r="22" spans="1:48" ht="45" customHeight="1" x14ac:dyDescent="0.15">
      <c r="B22" s="45">
        <f t="shared" si="15"/>
        <v>45605</v>
      </c>
      <c r="C22" s="46" t="str">
        <f t="shared" si="5"/>
        <v>土</v>
      </c>
      <c r="D22" s="283" t="str">
        <f>IF(OR(WEEKDAY(B22)=1,WEEKDAY(B22)=7),"休日",IF(ISNA(VLOOKUP(B22,'(事務用)2024年度休日一覧(土日除く)'!A:B,2,FALSE)),"","休日"))</f>
        <v>休日</v>
      </c>
      <c r="E22" s="130" t="str">
        <f>IF(D22="",Q9,"")</f>
        <v/>
      </c>
      <c r="F22" s="69" t="s">
        <v>12</v>
      </c>
      <c r="G22" s="83" t="str">
        <f>IF(D22="",IF(S9="","",S9),"")</f>
        <v/>
      </c>
      <c r="H22" s="130" t="str">
        <f>IF(D22="",Q10,"")</f>
        <v/>
      </c>
      <c r="I22" s="69" t="s">
        <v>12</v>
      </c>
      <c r="J22" s="80" t="str">
        <f>IF(D22="",IF(S10="","",S10),"")</f>
        <v/>
      </c>
      <c r="K22" s="213" t="str">
        <f>IF(D22="",IF(W9="","",W9),"")</f>
        <v/>
      </c>
      <c r="L22" s="151"/>
      <c r="M22" s="147"/>
      <c r="N22" s="45">
        <f t="shared" si="16"/>
        <v>45622</v>
      </c>
      <c r="O22" s="46" t="str">
        <f t="shared" si="0"/>
        <v>火</v>
      </c>
      <c r="P22" s="283" t="str">
        <f>IF(OR(WEEKDAY(N22)=1,WEEKDAY(N22)=7),"休日",IF(ISNA(VLOOKUP(N22,'(事務用)2024年度休日一覧(土日除く)'!A:B,2,FALSE)),"","休日"))</f>
        <v/>
      </c>
      <c r="Q22" s="130">
        <f>IF(P22="",Q9,"")</f>
        <v>0</v>
      </c>
      <c r="R22" s="69" t="s">
        <v>12</v>
      </c>
      <c r="S22" s="84" t="str">
        <f>IF(P22="",IF(S9="","",S9),"")</f>
        <v/>
      </c>
      <c r="T22" s="130">
        <f>IF(P22="",Q10,"")</f>
        <v>0</v>
      </c>
      <c r="U22" s="72" t="s">
        <v>12</v>
      </c>
      <c r="V22" s="154" t="str">
        <f>IF(P22="",IF(S10="","",S10),"")</f>
        <v/>
      </c>
      <c r="W22" s="217" t="str">
        <f>IF(P22="",IF(W9="","",W9),"")</f>
        <v/>
      </c>
      <c r="X22" s="150"/>
      <c r="Y22" s="119"/>
      <c r="Z22" s="52"/>
      <c r="AA22" s="102"/>
      <c r="AB22" s="102"/>
      <c r="AC22" s="104"/>
      <c r="AD22" s="109" t="s">
        <v>24</v>
      </c>
      <c r="AE22" s="207" t="str">
        <f t="shared" si="1"/>
        <v/>
      </c>
      <c r="AF22" s="207" t="str">
        <f t="shared" si="2"/>
        <v/>
      </c>
      <c r="AG22" s="232" t="e">
        <f t="shared" si="6"/>
        <v>#VALUE!</v>
      </c>
      <c r="AH22" s="232">
        <f t="shared" si="7"/>
        <v>0</v>
      </c>
      <c r="AI22" s="222" t="str">
        <f t="shared" si="8"/>
        <v/>
      </c>
      <c r="AJ22" s="232" t="str">
        <f t="shared" si="9"/>
        <v/>
      </c>
      <c r="AK22" s="236" t="str">
        <f t="shared" si="17"/>
        <v/>
      </c>
      <c r="AL22" s="37"/>
      <c r="AM22" s="106" t="s">
        <v>39</v>
      </c>
      <c r="AN22" s="208" t="e">
        <f t="shared" si="3"/>
        <v>#VALUE!</v>
      </c>
      <c r="AO22" s="208" t="e">
        <f t="shared" si="4"/>
        <v>#VALUE!</v>
      </c>
      <c r="AP22" s="240" t="e">
        <f t="shared" si="10"/>
        <v>#VALUE!</v>
      </c>
      <c r="AQ22" s="240">
        <f t="shared" si="11"/>
        <v>0</v>
      </c>
      <c r="AR22" s="225" t="str">
        <f t="shared" si="12"/>
        <v/>
      </c>
      <c r="AS22" s="242" t="str">
        <f t="shared" si="13"/>
        <v/>
      </c>
      <c r="AT22" s="241" t="str">
        <f t="shared" si="14"/>
        <v/>
      </c>
      <c r="AU22" s="37"/>
      <c r="AV22" s="37"/>
    </row>
    <row r="23" spans="1:48" ht="45" customHeight="1" x14ac:dyDescent="0.15">
      <c r="B23" s="45">
        <f t="shared" si="15"/>
        <v>45606</v>
      </c>
      <c r="C23" s="46" t="str">
        <f t="shared" si="5"/>
        <v>日</v>
      </c>
      <c r="D23" s="283" t="str">
        <f>IF(OR(WEEKDAY(B23)=1,WEEKDAY(B23)=7),"休日",IF(ISNA(VLOOKUP(B23,'(事務用)2024年度休日一覧(土日除く)'!A:B,2,FALSE)),"","休日"))</f>
        <v>休日</v>
      </c>
      <c r="E23" s="130" t="str">
        <f>IF(D23="",Q9,"")</f>
        <v/>
      </c>
      <c r="F23" s="69" t="s">
        <v>12</v>
      </c>
      <c r="G23" s="78" t="str">
        <f>IF(D23="",IF(S9="","",S9),"")</f>
        <v/>
      </c>
      <c r="H23" s="130" t="str">
        <f>IF(D23="",Q10,"")</f>
        <v/>
      </c>
      <c r="I23" s="69" t="s">
        <v>12</v>
      </c>
      <c r="J23" s="77" t="str">
        <f>IF(D23="",IF(S10="","",S10),"")</f>
        <v/>
      </c>
      <c r="K23" s="210" t="str">
        <f>IF(D23="",IF(W9="","",W9),"")</f>
        <v/>
      </c>
      <c r="L23" s="150"/>
      <c r="M23" s="74"/>
      <c r="N23" s="45">
        <f t="shared" si="16"/>
        <v>45623</v>
      </c>
      <c r="O23" s="46" t="str">
        <f t="shared" si="0"/>
        <v>水</v>
      </c>
      <c r="P23" s="283" t="str">
        <f>IF(OR(WEEKDAY(N23)=1,WEEKDAY(N23)=7),"休日",IF(ISNA(VLOOKUP(N23,'(事務用)2024年度休日一覧(土日除く)'!A:B,2,FALSE)),"","休日"))</f>
        <v/>
      </c>
      <c r="Q23" s="130">
        <f>IF(P23="",Q9,"")</f>
        <v>0</v>
      </c>
      <c r="R23" s="69" t="s">
        <v>12</v>
      </c>
      <c r="S23" s="84" t="str">
        <f>IF(P23="",IF(S9="","",S9),"")</f>
        <v/>
      </c>
      <c r="T23" s="130">
        <f>IF(P23="",Q10,"")</f>
        <v>0</v>
      </c>
      <c r="U23" s="69" t="s">
        <v>12</v>
      </c>
      <c r="V23" s="154" t="str">
        <f>IF(P23="",IF(S10="","",S10),"")</f>
        <v/>
      </c>
      <c r="W23" s="217" t="str">
        <f>IF(P23="",IF(W9="","",W9),"")</f>
        <v/>
      </c>
      <c r="X23" s="150"/>
      <c r="Y23" s="256"/>
      <c r="Z23" s="52"/>
      <c r="AA23" s="12"/>
      <c r="AB23" s="12"/>
      <c r="AC23" s="22"/>
      <c r="AD23" s="109" t="s">
        <v>25</v>
      </c>
      <c r="AE23" s="207" t="str">
        <f t="shared" si="1"/>
        <v/>
      </c>
      <c r="AF23" s="207" t="str">
        <f t="shared" si="2"/>
        <v/>
      </c>
      <c r="AG23" s="232" t="e">
        <f t="shared" si="6"/>
        <v>#VALUE!</v>
      </c>
      <c r="AH23" s="232">
        <f t="shared" si="7"/>
        <v>0</v>
      </c>
      <c r="AI23" s="222" t="str">
        <f t="shared" si="8"/>
        <v/>
      </c>
      <c r="AJ23" s="232" t="str">
        <f t="shared" si="9"/>
        <v/>
      </c>
      <c r="AK23" s="236" t="str">
        <f t="shared" si="17"/>
        <v/>
      </c>
      <c r="AM23" s="106" t="s">
        <v>40</v>
      </c>
      <c r="AN23" s="208" t="e">
        <f t="shared" si="3"/>
        <v>#VALUE!</v>
      </c>
      <c r="AO23" s="208" t="e">
        <f t="shared" si="4"/>
        <v>#VALUE!</v>
      </c>
      <c r="AP23" s="240" t="e">
        <f t="shared" si="10"/>
        <v>#VALUE!</v>
      </c>
      <c r="AQ23" s="240">
        <f t="shared" si="11"/>
        <v>0</v>
      </c>
      <c r="AR23" s="225" t="str">
        <f t="shared" si="12"/>
        <v/>
      </c>
      <c r="AS23" s="242" t="str">
        <f t="shared" si="13"/>
        <v/>
      </c>
      <c r="AT23" s="241" t="str">
        <f t="shared" si="14"/>
        <v/>
      </c>
    </row>
    <row r="24" spans="1:48" ht="45" customHeight="1" x14ac:dyDescent="0.15">
      <c r="B24" s="45">
        <f t="shared" si="15"/>
        <v>45607</v>
      </c>
      <c r="C24" s="46" t="str">
        <f t="shared" si="5"/>
        <v>月</v>
      </c>
      <c r="D24" s="283" t="str">
        <f>IF(OR(WEEKDAY(B24)=1,WEEKDAY(B24)=7),"休日",IF(ISNA(VLOOKUP(B24,'(事務用)2024年度休日一覧(土日除く)'!A:B,2,FALSE)),"","休日"))</f>
        <v/>
      </c>
      <c r="E24" s="130">
        <f>IF(D24="",Q9,"")</f>
        <v>0</v>
      </c>
      <c r="F24" s="69" t="s">
        <v>12</v>
      </c>
      <c r="G24" s="83" t="str">
        <f>IF(D24="",IF(S9="","",S9),"")</f>
        <v/>
      </c>
      <c r="H24" s="134">
        <f>IF(D24="",Q10,"")</f>
        <v>0</v>
      </c>
      <c r="I24" s="69" t="s">
        <v>12</v>
      </c>
      <c r="J24" s="77" t="str">
        <f>IF(D24="",IF(S10="","",S10),"")</f>
        <v/>
      </c>
      <c r="K24" s="46" t="str">
        <f>IF(D24="",IF(W9="","",W9),"")</f>
        <v/>
      </c>
      <c r="L24" s="151"/>
      <c r="M24" s="147"/>
      <c r="N24" s="45">
        <f t="shared" si="16"/>
        <v>45624</v>
      </c>
      <c r="O24" s="46" t="str">
        <f t="shared" si="0"/>
        <v>木</v>
      </c>
      <c r="P24" s="283" t="str">
        <f>IF(OR(WEEKDAY(N24)=1,WEEKDAY(N24)=7),"休日",IF(ISNA(VLOOKUP(N24,'(事務用)2024年度休日一覧(土日除く)'!A:B,2,FALSE)),"","休日"))</f>
        <v/>
      </c>
      <c r="Q24" s="130">
        <f>IF(P24="",Q9,"")</f>
        <v>0</v>
      </c>
      <c r="R24" s="69" t="s">
        <v>12</v>
      </c>
      <c r="S24" s="84" t="str">
        <f>IF(P24="",IF(S9="","",S9),"")</f>
        <v/>
      </c>
      <c r="T24" s="130">
        <f>IF(P24="",Q10,"")</f>
        <v>0</v>
      </c>
      <c r="U24" s="72" t="s">
        <v>12</v>
      </c>
      <c r="V24" s="154" t="str">
        <f>IF(P24="",IF(S10="","",S10),"")</f>
        <v/>
      </c>
      <c r="W24" s="217" t="str">
        <f>IF(P24="",IF(W9="","",W9),"")</f>
        <v/>
      </c>
      <c r="X24" s="150"/>
      <c r="Y24" s="256"/>
      <c r="Z24" s="52"/>
      <c r="AA24" s="59"/>
      <c r="AB24" s="12"/>
      <c r="AC24" s="22"/>
      <c r="AD24" s="109" t="s">
        <v>26</v>
      </c>
      <c r="AE24" s="207" t="e">
        <f t="shared" si="1"/>
        <v>#VALUE!</v>
      </c>
      <c r="AF24" s="207" t="e">
        <f t="shared" si="2"/>
        <v>#VALUE!</v>
      </c>
      <c r="AG24" s="232" t="e">
        <f t="shared" si="6"/>
        <v>#VALUE!</v>
      </c>
      <c r="AH24" s="232">
        <f t="shared" si="7"/>
        <v>0</v>
      </c>
      <c r="AI24" s="222" t="str">
        <f t="shared" si="8"/>
        <v/>
      </c>
      <c r="AJ24" s="232" t="str">
        <f t="shared" si="9"/>
        <v/>
      </c>
      <c r="AK24" s="236" t="str">
        <f t="shared" si="17"/>
        <v/>
      </c>
      <c r="AM24" s="106" t="s">
        <v>41</v>
      </c>
      <c r="AN24" s="208" t="e">
        <f t="shared" si="3"/>
        <v>#VALUE!</v>
      </c>
      <c r="AO24" s="208" t="e">
        <f t="shared" si="4"/>
        <v>#VALUE!</v>
      </c>
      <c r="AP24" s="240" t="e">
        <f t="shared" si="10"/>
        <v>#VALUE!</v>
      </c>
      <c r="AQ24" s="240">
        <f t="shared" si="11"/>
        <v>0</v>
      </c>
      <c r="AR24" s="225" t="str">
        <f t="shared" si="12"/>
        <v/>
      </c>
      <c r="AS24" s="242" t="str">
        <f t="shared" si="13"/>
        <v/>
      </c>
      <c r="AT24" s="241" t="str">
        <f t="shared" si="14"/>
        <v/>
      </c>
    </row>
    <row r="25" spans="1:48" ht="45" customHeight="1" x14ac:dyDescent="0.15">
      <c r="B25" s="45">
        <f t="shared" si="15"/>
        <v>45608</v>
      </c>
      <c r="C25" s="46" t="str">
        <f t="shared" si="5"/>
        <v>火</v>
      </c>
      <c r="D25" s="283" t="str">
        <f>IF(OR(WEEKDAY(B25)=1,WEEKDAY(B25)=7),"休日",IF(ISNA(VLOOKUP(B25,'(事務用)2024年度休日一覧(土日除く)'!A:B,2,FALSE)),"","休日"))</f>
        <v/>
      </c>
      <c r="E25" s="130">
        <f>IF(D25="",Q9,"")</f>
        <v>0</v>
      </c>
      <c r="F25" s="69" t="s">
        <v>12</v>
      </c>
      <c r="G25" s="77" t="str">
        <f>IF(D25="",IF(S9="","",S9),"")</f>
        <v/>
      </c>
      <c r="H25" s="135">
        <f>IF(D25="",Q10,"")</f>
        <v>0</v>
      </c>
      <c r="I25" s="72" t="s">
        <v>12</v>
      </c>
      <c r="J25" s="78" t="str">
        <f>IF(D25="",IF(S10="","",S10),"")</f>
        <v/>
      </c>
      <c r="K25" s="212" t="str">
        <f>IF(D25="",IF(W9="","",W9),"")</f>
        <v/>
      </c>
      <c r="L25" s="150"/>
      <c r="M25" s="74"/>
      <c r="N25" s="45">
        <f t="shared" si="16"/>
        <v>45625</v>
      </c>
      <c r="O25" s="46" t="str">
        <f t="shared" si="0"/>
        <v>金</v>
      </c>
      <c r="P25" s="283" t="str">
        <f>IF(OR(WEEKDAY(N25)=1,WEEKDAY(N25)=7),"休日",IF(ISNA(VLOOKUP(N25,'(事務用)2024年度休日一覧(土日除く)'!A:B,2,FALSE)),"","休日"))</f>
        <v/>
      </c>
      <c r="Q25" s="130">
        <f>IF(P25="",Q9,"")</f>
        <v>0</v>
      </c>
      <c r="R25" s="69" t="s">
        <v>12</v>
      </c>
      <c r="S25" s="84" t="str">
        <f>IF(P25="",IF(S9="","",S9),"")</f>
        <v/>
      </c>
      <c r="T25" s="130">
        <f>IF(P25="",Q10,"")</f>
        <v>0</v>
      </c>
      <c r="U25" s="72" t="s">
        <v>12</v>
      </c>
      <c r="V25" s="154" t="str">
        <f>IF(P25="",IF(S10="","",S10),"")</f>
        <v/>
      </c>
      <c r="W25" s="217" t="str">
        <f>IF(P25="",IF(W9="","",W9),"")</f>
        <v/>
      </c>
      <c r="X25" s="150"/>
      <c r="Y25" s="256"/>
      <c r="Z25" s="52"/>
      <c r="AA25" s="12"/>
      <c r="AB25" s="12"/>
      <c r="AC25" s="22"/>
      <c r="AD25" s="109" t="s">
        <v>27</v>
      </c>
      <c r="AE25" s="207" t="e">
        <f t="shared" si="1"/>
        <v>#VALUE!</v>
      </c>
      <c r="AF25" s="207" t="e">
        <f t="shared" si="2"/>
        <v>#VALUE!</v>
      </c>
      <c r="AG25" s="232" t="e">
        <f t="shared" si="6"/>
        <v>#VALUE!</v>
      </c>
      <c r="AH25" s="232">
        <f t="shared" si="7"/>
        <v>0</v>
      </c>
      <c r="AI25" s="222" t="str">
        <f t="shared" si="8"/>
        <v/>
      </c>
      <c r="AJ25" s="232" t="str">
        <f t="shared" si="9"/>
        <v/>
      </c>
      <c r="AK25" s="236" t="str">
        <f t="shared" si="17"/>
        <v/>
      </c>
      <c r="AM25" s="106" t="s">
        <v>42</v>
      </c>
      <c r="AN25" s="208" t="e">
        <f t="shared" si="3"/>
        <v>#VALUE!</v>
      </c>
      <c r="AO25" s="208" t="e">
        <f t="shared" si="4"/>
        <v>#VALUE!</v>
      </c>
      <c r="AP25" s="240" t="e">
        <f t="shared" si="10"/>
        <v>#VALUE!</v>
      </c>
      <c r="AQ25" s="240">
        <f t="shared" si="11"/>
        <v>0</v>
      </c>
      <c r="AR25" s="225" t="str">
        <f t="shared" si="12"/>
        <v/>
      </c>
      <c r="AS25" s="242" t="str">
        <f t="shared" si="13"/>
        <v/>
      </c>
      <c r="AT25" s="241" t="str">
        <f t="shared" si="14"/>
        <v/>
      </c>
    </row>
    <row r="26" spans="1:48" ht="45" customHeight="1" x14ac:dyDescent="0.15">
      <c r="B26" s="45">
        <f t="shared" si="15"/>
        <v>45609</v>
      </c>
      <c r="C26" s="46" t="str">
        <f t="shared" si="5"/>
        <v>水</v>
      </c>
      <c r="D26" s="283" t="str">
        <f>IF(OR(WEEKDAY(B26)=1,WEEKDAY(B26)=7),"休日",IF(ISNA(VLOOKUP(B26,'(事務用)2024年度休日一覧(土日除く)'!A:B,2,FALSE)),"","休日"))</f>
        <v/>
      </c>
      <c r="E26" s="130">
        <f>IF(D26="",Q9,"")</f>
        <v>0</v>
      </c>
      <c r="F26" s="69" t="s">
        <v>12</v>
      </c>
      <c r="G26" s="77" t="str">
        <f>IF(D26="",IF(S9="","",S9),"")</f>
        <v/>
      </c>
      <c r="H26" s="130">
        <f>IF(D26="",Q10,"")</f>
        <v>0</v>
      </c>
      <c r="I26" s="72" t="s">
        <v>12</v>
      </c>
      <c r="J26" s="77" t="str">
        <f>IF(D26="",IF(S10="","",S10),"")</f>
        <v/>
      </c>
      <c r="K26" s="210" t="str">
        <f>IF(D26="",IF(W9="","",W9),"")</f>
        <v/>
      </c>
      <c r="L26" s="150"/>
      <c r="M26" s="146"/>
      <c r="N26" s="47">
        <f t="shared" si="16"/>
        <v>45626</v>
      </c>
      <c r="O26" s="48" t="str">
        <f t="shared" si="0"/>
        <v>土</v>
      </c>
      <c r="P26" s="284" t="str">
        <f>IF(OR(WEEKDAY(N26)=1,WEEKDAY(N26)=7),"休日",IF(ISNA(VLOOKUP(N26,'(事務用)2024年度休日一覧(土日除く)'!A:B,2,FALSE)),"","休日"))</f>
        <v>休日</v>
      </c>
      <c r="Q26" s="135" t="str">
        <f>IF(P26="",Q9,"")</f>
        <v/>
      </c>
      <c r="R26" s="69" t="s">
        <v>12</v>
      </c>
      <c r="S26" s="251" t="str">
        <f>IF(P26="",IF(S9="","",S9),"")</f>
        <v/>
      </c>
      <c r="T26" s="135" t="str">
        <f>IF(P26="",Q10,"")</f>
        <v/>
      </c>
      <c r="U26" s="73" t="s">
        <v>12</v>
      </c>
      <c r="V26" s="80" t="str">
        <f>IF(P26="",IF(S10="","",S10),"")</f>
        <v/>
      </c>
      <c r="W26" s="46" t="str">
        <f>IF(P26="",IF(W9="","",W9),"")</f>
        <v/>
      </c>
      <c r="X26" s="150"/>
      <c r="Y26" s="119"/>
      <c r="Z26" s="52"/>
      <c r="AA26" s="12"/>
      <c r="AB26" s="12"/>
      <c r="AC26" s="22"/>
      <c r="AD26" s="109" t="s">
        <v>28</v>
      </c>
      <c r="AE26" s="207" t="e">
        <f t="shared" si="1"/>
        <v>#VALUE!</v>
      </c>
      <c r="AF26" s="207" t="e">
        <f t="shared" si="2"/>
        <v>#VALUE!</v>
      </c>
      <c r="AG26" s="232" t="e">
        <f t="shared" si="6"/>
        <v>#VALUE!</v>
      </c>
      <c r="AH26" s="232">
        <f t="shared" si="7"/>
        <v>0</v>
      </c>
      <c r="AI26" s="222" t="str">
        <f t="shared" si="8"/>
        <v/>
      </c>
      <c r="AJ26" s="232" t="str">
        <f t="shared" si="9"/>
        <v/>
      </c>
      <c r="AK26" s="236" t="str">
        <f t="shared" si="17"/>
        <v/>
      </c>
      <c r="AM26" s="106" t="s">
        <v>43</v>
      </c>
      <c r="AN26" s="208" t="str">
        <f t="shared" si="3"/>
        <v/>
      </c>
      <c r="AO26" s="208" t="str">
        <f t="shared" si="4"/>
        <v/>
      </c>
      <c r="AP26" s="240" t="e">
        <f t="shared" si="10"/>
        <v>#VALUE!</v>
      </c>
      <c r="AQ26" s="240">
        <f t="shared" si="11"/>
        <v>0</v>
      </c>
      <c r="AR26" s="225" t="str">
        <f t="shared" si="12"/>
        <v/>
      </c>
      <c r="AS26" s="242" t="str">
        <f t="shared" si="13"/>
        <v/>
      </c>
      <c r="AT26" s="241" t="str">
        <f t="shared" si="14"/>
        <v/>
      </c>
    </row>
    <row r="27" spans="1:48" ht="45" customHeight="1" thickBot="1" x14ac:dyDescent="0.2">
      <c r="B27" s="45">
        <f t="shared" si="15"/>
        <v>45610</v>
      </c>
      <c r="C27" s="46" t="str">
        <f t="shared" si="5"/>
        <v>木</v>
      </c>
      <c r="D27" s="283" t="str">
        <f>IF(OR(WEEKDAY(B27)=1,WEEKDAY(B27)=7),"休日",IF(ISNA(VLOOKUP(B27,'(事務用)2024年度休日一覧(土日除く)'!A:B,2,FALSE)),"","休日"))</f>
        <v/>
      </c>
      <c r="E27" s="130">
        <f>IF(D27="",Q9,"")</f>
        <v>0</v>
      </c>
      <c r="F27" s="69" t="s">
        <v>12</v>
      </c>
      <c r="G27" s="78" t="str">
        <f>IF(D27="",IF(S9="","",S9),"")</f>
        <v/>
      </c>
      <c r="H27" s="130">
        <f>IF(D27="",Q10,"")</f>
        <v>0</v>
      </c>
      <c r="I27" s="69" t="s">
        <v>12</v>
      </c>
      <c r="J27" s="78" t="str">
        <f>IF(D27="",IF(S10="","",S10),"")</f>
        <v/>
      </c>
      <c r="K27" s="212" t="str">
        <f>IF(D27="",IF(W9="","",W9),"")</f>
        <v/>
      </c>
      <c r="L27" s="150"/>
      <c r="M27" s="118"/>
      <c r="N27" s="47"/>
      <c r="O27" s="49"/>
      <c r="P27" s="285"/>
      <c r="Q27" s="132"/>
      <c r="R27" s="67"/>
      <c r="S27" s="87"/>
      <c r="T27" s="139"/>
      <c r="U27" s="89"/>
      <c r="V27" s="161"/>
      <c r="W27" s="219"/>
      <c r="X27" s="151"/>
      <c r="Y27" s="119"/>
      <c r="Z27" s="52"/>
      <c r="AA27" s="23"/>
      <c r="AB27" s="286"/>
      <c r="AC27" s="18"/>
      <c r="AD27" s="109" t="s">
        <v>29</v>
      </c>
      <c r="AE27" s="205" t="e">
        <f t="shared" si="1"/>
        <v>#VALUE!</v>
      </c>
      <c r="AF27" s="205" t="e">
        <f t="shared" si="2"/>
        <v>#VALUE!</v>
      </c>
      <c r="AG27" s="230" t="e">
        <f t="shared" si="6"/>
        <v>#VALUE!</v>
      </c>
      <c r="AH27" s="230">
        <f t="shared" si="7"/>
        <v>0</v>
      </c>
      <c r="AI27" s="221" t="str">
        <f t="shared" si="8"/>
        <v/>
      </c>
      <c r="AJ27" s="230" t="str">
        <f t="shared" si="9"/>
        <v/>
      </c>
      <c r="AK27" s="236" t="str">
        <f t="shared" si="17"/>
        <v/>
      </c>
      <c r="AM27" s="106"/>
      <c r="AN27" s="209"/>
      <c r="AO27" s="208"/>
      <c r="AP27" s="240"/>
      <c r="AQ27" s="240"/>
      <c r="AR27" s="225"/>
      <c r="AS27" s="242"/>
      <c r="AT27" s="243"/>
    </row>
    <row r="28" spans="1:48" ht="45" customHeight="1" x14ac:dyDescent="0.15">
      <c r="B28" s="45">
        <f t="shared" si="15"/>
        <v>45611</v>
      </c>
      <c r="C28" s="46" t="str">
        <f t="shared" si="5"/>
        <v>金</v>
      </c>
      <c r="D28" s="283" t="str">
        <f>IF(OR(WEEKDAY(B28)=1,WEEKDAY(B28)=7),"休日",IF(ISNA(VLOOKUP(B28,'(事務用)2024年度休日一覧(土日除く)'!A:B,2,FALSE)),"","休日"))</f>
        <v/>
      </c>
      <c r="E28" s="130">
        <f>IF(D28="",Q9,"")</f>
        <v>0</v>
      </c>
      <c r="F28" s="69" t="s">
        <v>12</v>
      </c>
      <c r="G28" s="78" t="str">
        <f>IF(D28="",IF(S9="","",S9),"")</f>
        <v/>
      </c>
      <c r="H28" s="130">
        <f>IF(D28="",Q10,"")</f>
        <v>0</v>
      </c>
      <c r="I28" s="72" t="s">
        <v>12</v>
      </c>
      <c r="J28" s="80" t="str">
        <f>IF(D28="",IF(S10="","",S10),"")</f>
        <v/>
      </c>
      <c r="K28" s="213" t="str">
        <f>IF(D28="",IF(W9="","",W9),"")</f>
        <v/>
      </c>
      <c r="L28" s="151"/>
      <c r="M28" s="74"/>
      <c r="N28" s="361"/>
      <c r="O28" s="362" t="s">
        <v>74</v>
      </c>
      <c r="P28" s="362"/>
      <c r="Q28" s="362"/>
      <c r="R28" s="362"/>
      <c r="S28" s="362"/>
      <c r="T28" s="362"/>
      <c r="U28" s="362"/>
      <c r="V28" s="362"/>
      <c r="W28" s="362"/>
      <c r="X28" s="362"/>
      <c r="Y28" s="362"/>
      <c r="Z28" s="52"/>
      <c r="AA28" s="23"/>
      <c r="AB28" s="286"/>
      <c r="AC28" s="18"/>
      <c r="AD28" s="109" t="s">
        <v>30</v>
      </c>
      <c r="AE28" s="205" t="e">
        <f t="shared" si="1"/>
        <v>#VALUE!</v>
      </c>
      <c r="AF28" s="205" t="e">
        <f t="shared" si="2"/>
        <v>#VALUE!</v>
      </c>
      <c r="AG28" s="230" t="e">
        <f t="shared" si="6"/>
        <v>#VALUE!</v>
      </c>
      <c r="AH28" s="230">
        <f t="shared" si="7"/>
        <v>0</v>
      </c>
      <c r="AI28" s="221" t="str">
        <f t="shared" si="8"/>
        <v/>
      </c>
      <c r="AJ28" s="230" t="str">
        <f t="shared" si="9"/>
        <v/>
      </c>
      <c r="AK28" s="236" t="str">
        <f t="shared" si="17"/>
        <v/>
      </c>
      <c r="AM28" s="363"/>
      <c r="AN28" s="364"/>
      <c r="AO28" s="159"/>
      <c r="AP28" s="160"/>
      <c r="AQ28" s="160"/>
      <c r="AR28" s="156"/>
    </row>
    <row r="29" spans="1:48" ht="45" customHeight="1" x14ac:dyDescent="0.15">
      <c r="B29" s="47">
        <f t="shared" si="15"/>
        <v>45612</v>
      </c>
      <c r="C29" s="48" t="str">
        <f t="shared" si="5"/>
        <v>土</v>
      </c>
      <c r="D29" s="284" t="str">
        <f>IF(OR(WEEKDAY(B29)=1,WEEKDAY(B29)=7),"休日",IF(ISNA(VLOOKUP(B29,'(事務用)2024年度休日一覧(土日除く)'!A:B,2,FALSE)),"","休日"))</f>
        <v>休日</v>
      </c>
      <c r="E29" s="130" t="str">
        <f>IF(D29="",Q9,"")</f>
        <v/>
      </c>
      <c r="F29" s="70" t="s">
        <v>12</v>
      </c>
      <c r="G29" s="78" t="str">
        <f>IF(D29="",IF(S9="","",S9),"")</f>
        <v/>
      </c>
      <c r="H29" s="130" t="str">
        <f>IF(D29="",Q10,"")</f>
        <v/>
      </c>
      <c r="I29" s="73" t="s">
        <v>12</v>
      </c>
      <c r="J29" s="77" t="str">
        <f>IF(D29="",IF(S10="","",S10),"")</f>
        <v/>
      </c>
      <c r="K29" s="210" t="str">
        <f>IF(D29="",IF(W9="","",W9),"")</f>
        <v/>
      </c>
      <c r="L29" s="150"/>
      <c r="M29" s="118"/>
      <c r="N29" s="301"/>
      <c r="O29" s="302"/>
      <c r="P29" s="302"/>
      <c r="Q29" s="302"/>
      <c r="R29" s="302"/>
      <c r="S29" s="302"/>
      <c r="T29" s="302"/>
      <c r="U29" s="302"/>
      <c r="V29" s="302"/>
      <c r="W29" s="302"/>
      <c r="X29" s="302"/>
      <c r="Y29" s="302"/>
      <c r="Z29" s="287"/>
      <c r="AA29" s="19"/>
      <c r="AB29" s="23"/>
      <c r="AC29" s="286"/>
      <c r="AD29" s="109" t="s">
        <v>58</v>
      </c>
      <c r="AE29" s="205" t="str">
        <f t="shared" si="1"/>
        <v/>
      </c>
      <c r="AF29" s="205" t="str">
        <f t="shared" si="2"/>
        <v/>
      </c>
      <c r="AG29" s="233" t="e">
        <f t="shared" si="6"/>
        <v>#VALUE!</v>
      </c>
      <c r="AH29" s="233">
        <f t="shared" si="7"/>
        <v>0</v>
      </c>
      <c r="AI29" s="221" t="str">
        <f t="shared" si="8"/>
        <v/>
      </c>
      <c r="AJ29" s="230" t="str">
        <f t="shared" si="9"/>
        <v/>
      </c>
      <c r="AK29" s="236" t="str">
        <f t="shared" si="17"/>
        <v/>
      </c>
      <c r="AL29" s="176"/>
    </row>
    <row r="30" spans="1:48" ht="45" customHeight="1" thickBot="1" x14ac:dyDescent="0.2">
      <c r="A30" s="179"/>
      <c r="B30" s="178">
        <f t="shared" si="15"/>
        <v>45613</v>
      </c>
      <c r="C30" s="49" t="str">
        <f t="shared" si="5"/>
        <v>日</v>
      </c>
      <c r="D30" s="288" t="str">
        <f>IF(OR(WEEKDAY(B30)=1,WEEKDAY(B30)=7),"休日",IF(ISNA(VLOOKUP(B30,'(事務用)2024年度休日一覧(土日除く)'!A:B,2,FALSE)),"","休日"))</f>
        <v>休日</v>
      </c>
      <c r="E30" s="132" t="str">
        <f>IF(D30="",Q9,"")</f>
        <v/>
      </c>
      <c r="F30" s="71" t="s">
        <v>12</v>
      </c>
      <c r="G30" s="83" t="str">
        <f>IF(D30="",IF(S9="","",S9),"")</f>
        <v/>
      </c>
      <c r="H30" s="138" t="str">
        <f>IF(D30="",Q10,"")</f>
        <v/>
      </c>
      <c r="I30" s="71" t="s">
        <v>12</v>
      </c>
      <c r="J30" s="82" t="str">
        <f>IF(D30="",IF(S10="","",S10),"")</f>
        <v/>
      </c>
      <c r="K30" s="49" t="str">
        <f>IF(D30="",IF(W9="","",W9),"")</f>
        <v/>
      </c>
      <c r="L30" s="152"/>
      <c r="M30" s="74"/>
      <c r="N30" s="43"/>
      <c r="O30" s="294" t="s">
        <v>77</v>
      </c>
      <c r="P30" s="337"/>
      <c r="Q30" s="337"/>
      <c r="R30" s="295"/>
      <c r="S30" s="42">
        <f>COUNT(B14:B30,N14:N27)</f>
        <v>30</v>
      </c>
      <c r="T30" s="326" t="s">
        <v>78</v>
      </c>
      <c r="U30" s="328"/>
      <c r="V30" s="328"/>
      <c r="W30" s="328"/>
      <c r="X30" s="365">
        <f>SUM(AK14:AK30,AT14:AT27)</f>
        <v>0</v>
      </c>
      <c r="Y30" s="366"/>
      <c r="Z30" s="54"/>
      <c r="AA30" s="3"/>
      <c r="AB30" s="289"/>
      <c r="AC30" s="20"/>
      <c r="AD30" s="109" t="s">
        <v>59</v>
      </c>
      <c r="AE30" s="208" t="str">
        <f t="shared" si="1"/>
        <v/>
      </c>
      <c r="AF30" s="208" t="str">
        <f t="shared" si="2"/>
        <v/>
      </c>
      <c r="AG30" s="234" t="e">
        <f t="shared" si="6"/>
        <v>#VALUE!</v>
      </c>
      <c r="AH30" s="234">
        <f t="shared" si="7"/>
        <v>0</v>
      </c>
      <c r="AI30" s="222" t="str">
        <f t="shared" si="8"/>
        <v/>
      </c>
      <c r="AJ30" s="232" t="str">
        <f t="shared" si="9"/>
        <v/>
      </c>
      <c r="AK30" s="237" t="str">
        <f t="shared" si="17"/>
        <v/>
      </c>
      <c r="AL30" s="177"/>
      <c r="AM30" s="367"/>
      <c r="AN30" s="367"/>
    </row>
    <row r="31" spans="1:48" ht="45" customHeight="1" x14ac:dyDescent="0.15">
      <c r="B31" s="7"/>
      <c r="C31" s="7"/>
      <c r="D31" s="7"/>
      <c r="E31" s="90"/>
      <c r="F31" s="90"/>
      <c r="G31" s="90"/>
      <c r="H31" s="90"/>
      <c r="I31" s="7"/>
      <c r="J31" s="90"/>
      <c r="K31" s="90"/>
      <c r="L31" s="90"/>
      <c r="M31" s="90"/>
      <c r="N31" s="7"/>
      <c r="O31" s="7"/>
      <c r="P31" s="44"/>
      <c r="Q31" s="44"/>
      <c r="R31" s="44"/>
      <c r="S31" s="7"/>
      <c r="T31" s="326" t="s">
        <v>79</v>
      </c>
      <c r="U31" s="328"/>
      <c r="V31" s="328"/>
      <c r="W31" s="328"/>
      <c r="X31" s="368" t="str">
        <f>IF(X30-(S30/7)*38.75&lt;0,"0.00",X30-(S30/7)*38.75)</f>
        <v>0.00</v>
      </c>
      <c r="Y31" s="369"/>
      <c r="Z31" s="55"/>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4"/>
      <c r="Q32" s="44"/>
      <c r="R32" s="44"/>
      <c r="S32" s="7"/>
      <c r="T32" s="128"/>
      <c r="U32" s="128"/>
      <c r="V32" s="128"/>
      <c r="W32" s="128"/>
      <c r="X32" s="128"/>
      <c r="Y32" s="7"/>
      <c r="Z32" s="55"/>
      <c r="AA32" s="7"/>
      <c r="AB32" s="7"/>
      <c r="AC32" s="7"/>
      <c r="AD32" s="7"/>
      <c r="AE32" s="7"/>
      <c r="AF32" s="7"/>
      <c r="AG32" s="7"/>
      <c r="AH32" s="7"/>
      <c r="AI32" s="7"/>
      <c r="AJ32" s="7"/>
      <c r="AK32" s="7"/>
      <c r="AL32" s="7"/>
      <c r="AM32" s="3"/>
    </row>
    <row r="33" spans="2:39" s="30" customFormat="1" ht="33.75" customHeight="1" x14ac:dyDescent="0.15">
      <c r="B33" s="162"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74.25" customHeight="1" x14ac:dyDescent="0.15">
      <c r="B34" s="338" t="s">
        <v>55</v>
      </c>
      <c r="C34" s="338"/>
      <c r="D34" s="338"/>
      <c r="E34" s="338"/>
      <c r="F34" s="338"/>
      <c r="G34" s="338"/>
      <c r="H34" s="338"/>
      <c r="I34" s="338"/>
      <c r="J34" s="338"/>
      <c r="K34" s="338"/>
      <c r="L34" s="338"/>
      <c r="M34" s="338"/>
      <c r="N34" s="338"/>
      <c r="O34" s="338"/>
      <c r="P34" s="338"/>
      <c r="Q34" s="338"/>
      <c r="R34" s="338"/>
      <c r="S34" s="338"/>
      <c r="T34" s="338"/>
      <c r="U34" s="338"/>
      <c r="V34" s="338"/>
      <c r="W34" s="338"/>
      <c r="X34" s="338"/>
      <c r="Y34" s="338"/>
      <c r="Z34" s="3"/>
      <c r="AA34" s="26"/>
      <c r="AB34" s="3"/>
      <c r="AC34" s="7"/>
      <c r="AD34" s="7"/>
      <c r="AE34" s="7"/>
      <c r="AF34" s="7"/>
      <c r="AG34" s="7"/>
      <c r="AH34" s="7"/>
      <c r="AI34" s="7"/>
      <c r="AJ34" s="7"/>
      <c r="AK34" s="7"/>
      <c r="AL34" s="7"/>
      <c r="AM34" s="3"/>
    </row>
    <row r="35" spans="2:39" ht="12" customHeight="1" thickBot="1" x14ac:dyDescent="0.2">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x14ac:dyDescent="0.2">
      <c r="B36" s="303" t="s">
        <v>44</v>
      </c>
      <c r="C36" s="304"/>
      <c r="D36" s="304"/>
      <c r="E36" s="304"/>
      <c r="F36" s="304"/>
      <c r="G36" s="304"/>
      <c r="H36" s="304"/>
      <c r="I36" s="304"/>
      <c r="J36" s="304"/>
      <c r="K36" s="304"/>
      <c r="L36" s="304"/>
      <c r="M36" s="305"/>
      <c r="N36" s="303" t="s">
        <v>52</v>
      </c>
      <c r="O36" s="304"/>
      <c r="P36" s="304"/>
      <c r="Q36" s="304"/>
      <c r="R36" s="304"/>
      <c r="S36" s="304"/>
      <c r="T36" s="304"/>
      <c r="U36" s="304"/>
      <c r="V36" s="304"/>
      <c r="W36" s="304"/>
      <c r="X36" s="304"/>
      <c r="Y36" s="305"/>
      <c r="Z36" s="7"/>
      <c r="AA36" s="26"/>
      <c r="AB36" s="3"/>
      <c r="AC36" s="7"/>
      <c r="AD36" s="7"/>
      <c r="AE36" s="7"/>
      <c r="AF36" s="7"/>
      <c r="AG36" s="7"/>
      <c r="AH36" s="7"/>
      <c r="AI36" s="7"/>
      <c r="AJ36" s="7"/>
      <c r="AK36" s="7"/>
      <c r="AL36" s="7"/>
      <c r="AM36" s="3"/>
    </row>
    <row r="37" spans="2:39" ht="20.25" customHeight="1" x14ac:dyDescent="0.15">
      <c r="B37" s="113" t="s">
        <v>9</v>
      </c>
      <c r="C37" s="306" t="s">
        <v>10</v>
      </c>
      <c r="D37" s="307"/>
      <c r="E37" s="306" t="s">
        <v>2</v>
      </c>
      <c r="F37" s="308"/>
      <c r="G37" s="308"/>
      <c r="H37" s="306" t="s">
        <v>3</v>
      </c>
      <c r="I37" s="308"/>
      <c r="J37" s="307"/>
      <c r="K37" s="306" t="s">
        <v>8</v>
      </c>
      <c r="L37" s="308"/>
      <c r="M37" s="336"/>
      <c r="N37" s="113" t="s">
        <v>9</v>
      </c>
      <c r="O37" s="308" t="s">
        <v>10</v>
      </c>
      <c r="P37" s="307"/>
      <c r="Q37" s="306" t="s">
        <v>2</v>
      </c>
      <c r="R37" s="308"/>
      <c r="S37" s="307"/>
      <c r="T37" s="306" t="s">
        <v>3</v>
      </c>
      <c r="U37" s="308"/>
      <c r="V37" s="307"/>
      <c r="W37" s="306" t="s">
        <v>8</v>
      </c>
      <c r="X37" s="308"/>
      <c r="Y37" s="336"/>
    </row>
    <row r="38" spans="2:39" ht="39.950000000000003" customHeight="1" x14ac:dyDescent="0.15">
      <c r="B38" s="120"/>
      <c r="C38" s="294"/>
      <c r="D38" s="295"/>
      <c r="E38" s="140"/>
      <c r="F38" s="114" t="s">
        <v>13</v>
      </c>
      <c r="G38" s="116"/>
      <c r="H38" s="140"/>
      <c r="I38" s="114" t="s">
        <v>13</v>
      </c>
      <c r="J38" s="117"/>
      <c r="K38" s="296"/>
      <c r="L38" s="297"/>
      <c r="M38" s="298"/>
      <c r="N38" s="120"/>
      <c r="O38" s="294"/>
      <c r="P38" s="295"/>
      <c r="Q38" s="140"/>
      <c r="R38" s="114" t="s">
        <v>13</v>
      </c>
      <c r="S38" s="116"/>
      <c r="T38" s="140"/>
      <c r="U38" s="114" t="s">
        <v>13</v>
      </c>
      <c r="V38" s="117"/>
      <c r="W38" s="296"/>
      <c r="X38" s="297"/>
      <c r="Y38" s="298"/>
    </row>
    <row r="39" spans="2:39" ht="39.950000000000003" customHeight="1" x14ac:dyDescent="0.15">
      <c r="B39" s="120"/>
      <c r="C39" s="294"/>
      <c r="D39" s="295"/>
      <c r="E39" s="140"/>
      <c r="F39" s="114" t="s">
        <v>13</v>
      </c>
      <c r="G39" s="116"/>
      <c r="H39" s="140"/>
      <c r="I39" s="114" t="s">
        <v>13</v>
      </c>
      <c r="J39" s="117"/>
      <c r="K39" s="296"/>
      <c r="L39" s="297"/>
      <c r="M39" s="298"/>
      <c r="N39" s="120"/>
      <c r="O39" s="294"/>
      <c r="P39" s="295"/>
      <c r="Q39" s="140"/>
      <c r="R39" s="114" t="s">
        <v>13</v>
      </c>
      <c r="S39" s="116"/>
      <c r="T39" s="140"/>
      <c r="U39" s="114" t="s">
        <v>13</v>
      </c>
      <c r="V39" s="117"/>
      <c r="W39" s="296"/>
      <c r="X39" s="297"/>
      <c r="Y39" s="298"/>
    </row>
    <row r="40" spans="2:39" ht="39.950000000000003" customHeight="1" x14ac:dyDescent="0.15">
      <c r="B40" s="120"/>
      <c r="C40" s="294"/>
      <c r="D40" s="295"/>
      <c r="E40" s="140"/>
      <c r="F40" s="114" t="s">
        <v>13</v>
      </c>
      <c r="G40" s="116"/>
      <c r="H40" s="140"/>
      <c r="I40" s="114" t="s">
        <v>13</v>
      </c>
      <c r="J40" s="117"/>
      <c r="K40" s="296"/>
      <c r="L40" s="297"/>
      <c r="M40" s="298"/>
      <c r="N40" s="120"/>
      <c r="O40" s="294"/>
      <c r="P40" s="295"/>
      <c r="Q40" s="140"/>
      <c r="R40" s="114" t="s">
        <v>13</v>
      </c>
      <c r="S40" s="116"/>
      <c r="T40" s="140"/>
      <c r="U40" s="114" t="s">
        <v>13</v>
      </c>
      <c r="V40" s="117"/>
      <c r="W40" s="296"/>
      <c r="X40" s="297"/>
      <c r="Y40" s="298"/>
    </row>
    <row r="41" spans="2:39" ht="39.950000000000003" customHeight="1" x14ac:dyDescent="0.15">
      <c r="B41" s="120"/>
      <c r="C41" s="294"/>
      <c r="D41" s="295"/>
      <c r="E41" s="140"/>
      <c r="F41" s="114" t="s">
        <v>13</v>
      </c>
      <c r="G41" s="116"/>
      <c r="H41" s="140"/>
      <c r="I41" s="114" t="s">
        <v>13</v>
      </c>
      <c r="J41" s="117"/>
      <c r="K41" s="296"/>
      <c r="L41" s="297"/>
      <c r="M41" s="298"/>
      <c r="N41" s="120"/>
      <c r="O41" s="294"/>
      <c r="P41" s="295"/>
      <c r="Q41" s="140"/>
      <c r="R41" s="114" t="s">
        <v>13</v>
      </c>
      <c r="S41" s="116"/>
      <c r="T41" s="140"/>
      <c r="U41" s="114" t="s">
        <v>13</v>
      </c>
      <c r="V41" s="117"/>
      <c r="W41" s="296"/>
      <c r="X41" s="297"/>
      <c r="Y41" s="298"/>
    </row>
    <row r="42" spans="2:39" ht="39.950000000000003" customHeight="1" thickBot="1" x14ac:dyDescent="0.2">
      <c r="B42" s="123"/>
      <c r="C42" s="299"/>
      <c r="D42" s="300"/>
      <c r="E42" s="141"/>
      <c r="F42" s="124" t="s">
        <v>13</v>
      </c>
      <c r="G42" s="125"/>
      <c r="H42" s="141"/>
      <c r="I42" s="124" t="s">
        <v>13</v>
      </c>
      <c r="J42" s="126"/>
      <c r="K42" s="291"/>
      <c r="L42" s="292"/>
      <c r="M42" s="293"/>
      <c r="N42" s="123"/>
      <c r="O42" s="299"/>
      <c r="P42" s="300"/>
      <c r="Q42" s="157"/>
      <c r="R42" s="124" t="s">
        <v>13</v>
      </c>
      <c r="S42" s="125"/>
      <c r="T42" s="157"/>
      <c r="U42" s="124" t="s">
        <v>13</v>
      </c>
      <c r="V42" s="126"/>
      <c r="W42" s="291"/>
      <c r="X42" s="292"/>
      <c r="Y42" s="293"/>
    </row>
    <row r="43" spans="2:39" ht="24" customHeight="1" x14ac:dyDescent="0.15">
      <c r="B43" s="56"/>
      <c r="C43" s="12"/>
      <c r="D43" s="12"/>
      <c r="E43" s="12"/>
      <c r="F43" s="12"/>
      <c r="G43" s="12"/>
      <c r="H43" s="12"/>
      <c r="I43" s="12"/>
      <c r="J43" s="12"/>
      <c r="K43" s="12"/>
      <c r="L43" s="12"/>
      <c r="M43" s="12"/>
      <c r="N43" s="12"/>
      <c r="O43" s="12"/>
      <c r="P43" s="12"/>
      <c r="Q43" s="158"/>
      <c r="R43" s="12"/>
      <c r="S43" s="12"/>
      <c r="T43" s="158"/>
      <c r="U43" s="12"/>
      <c r="V43" s="12"/>
      <c r="W43" s="12"/>
      <c r="X43" s="12"/>
      <c r="Y43" s="12"/>
      <c r="Z43" s="7"/>
      <c r="AA43" s="7"/>
      <c r="AB43" s="3"/>
      <c r="AC43" s="3"/>
      <c r="AD43" s="3"/>
      <c r="AE43" s="3"/>
      <c r="AF43" s="3"/>
      <c r="AG43" s="3"/>
      <c r="AH43" s="3"/>
      <c r="AI43" s="3"/>
      <c r="AJ43" s="3"/>
      <c r="AK43" s="3"/>
      <c r="AL43" s="3"/>
      <c r="AM43" s="3"/>
    </row>
    <row r="44" spans="2:39" ht="38.25" customHeight="1" x14ac:dyDescent="0.15">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7"/>
      <c r="AA45" s="7"/>
      <c r="AB45" s="3"/>
      <c r="AC45" s="3"/>
      <c r="AD45" s="3"/>
      <c r="AE45" s="3"/>
      <c r="AF45" s="3"/>
      <c r="AG45" s="3"/>
      <c r="AH45" s="3"/>
      <c r="AI45" s="3"/>
      <c r="AJ45" s="3"/>
      <c r="AK45" s="3"/>
      <c r="AL45" s="3"/>
      <c r="AM45" s="3"/>
    </row>
    <row r="46" spans="2:39" ht="18.75" customHeight="1" x14ac:dyDescent="0.15">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D14:D30 P14:P27">
    <cfRule type="expression" dxfId="164" priority="31" stopIfTrue="1">
      <formula>D14="休日"</formula>
    </cfRule>
  </conditionalFormatting>
  <conditionalFormatting sqref="D14:E30 G14:H30 J14:M30">
    <cfRule type="expression" dxfId="163" priority="2" stopIfTrue="1">
      <formula>$D14="休日"</formula>
    </cfRule>
  </conditionalFormatting>
  <conditionalFormatting sqref="E14:E30 Q14:Q27">
    <cfRule type="expression" dxfId="162" priority="15" stopIfTrue="1">
      <formula>D14="休日"</formula>
    </cfRule>
  </conditionalFormatting>
  <conditionalFormatting sqref="G14:G30 S14:S27">
    <cfRule type="expression" dxfId="161" priority="3" stopIfTrue="1">
      <formula>D14="休日"</formula>
    </cfRule>
  </conditionalFormatting>
  <conditionalFormatting sqref="H14:H30 T14:T27">
    <cfRule type="expression" dxfId="160" priority="16" stopIfTrue="1">
      <formula>D14="休日"</formula>
    </cfRule>
  </conditionalFormatting>
  <conditionalFormatting sqref="J14:J30 V14:V27">
    <cfRule type="expression" dxfId="159" priority="10" stopIfTrue="1">
      <formula>D14="休日"</formula>
    </cfRule>
  </conditionalFormatting>
  <conditionalFormatting sqref="K14:K30">
    <cfRule type="expression" dxfId="158" priority="4" stopIfTrue="1">
      <formula>D14="休日"</formula>
    </cfRule>
  </conditionalFormatting>
  <conditionalFormatting sqref="L14:L30">
    <cfRule type="expression" dxfId="157" priority="28" stopIfTrue="1">
      <formula>D14="休日"</formula>
    </cfRule>
  </conditionalFormatting>
  <conditionalFormatting sqref="M14:M30">
    <cfRule type="expression" dxfId="156" priority="7" stopIfTrue="1">
      <formula>D14="休日"</formula>
    </cfRule>
  </conditionalFormatting>
  <conditionalFormatting sqref="N14:N27 B14:B30">
    <cfRule type="expression" dxfId="155" priority="33" stopIfTrue="1">
      <formula>D14="休日"</formula>
    </cfRule>
  </conditionalFormatting>
  <conditionalFormatting sqref="O14:O27 C14:C30">
    <cfRule type="expression" dxfId="154" priority="32" stopIfTrue="1">
      <formula>D14="休日"</formula>
    </cfRule>
  </conditionalFormatting>
  <conditionalFormatting sqref="P14:Q27 S14:T27 V14:Y27">
    <cfRule type="expression" dxfId="153" priority="1" stopIfTrue="1">
      <formula>$P14="休日"</formula>
    </cfRule>
  </conditionalFormatting>
  <conditionalFormatting sqref="Q14:Q27 E14:E30">
    <cfRule type="expression" dxfId="152" priority="22" stopIfTrue="1">
      <formula>E14&lt;=4</formula>
    </cfRule>
    <cfRule type="expression" dxfId="151" priority="25" stopIfTrue="1">
      <formula>E14&gt;=22</formula>
    </cfRule>
  </conditionalFormatting>
  <conditionalFormatting sqref="R14:R27 F14:F30">
    <cfRule type="expression" dxfId="150" priority="9" stopIfTrue="1">
      <formula>D14="休日"</formula>
    </cfRule>
    <cfRule type="expression" dxfId="149" priority="21" stopIfTrue="1">
      <formula>E14&lt;=4</formula>
    </cfRule>
    <cfRule type="expression" dxfId="148" priority="14" stopIfTrue="1">
      <formula>E14=0</formula>
    </cfRule>
    <cfRule type="expression" dxfId="147" priority="30" stopIfTrue="1">
      <formula>E14&gt;=22</formula>
    </cfRule>
  </conditionalFormatting>
  <conditionalFormatting sqref="S14:S27 G14:G30">
    <cfRule type="expression" dxfId="146" priority="20" stopIfTrue="1">
      <formula>E14&lt;=4</formula>
    </cfRule>
    <cfRule type="expression" dxfId="145" priority="24" stopIfTrue="1">
      <formula>E14&gt;=22</formula>
    </cfRule>
    <cfRule type="expression" dxfId="144" priority="13" stopIfTrue="1">
      <formula>E14=0</formula>
    </cfRule>
  </conditionalFormatting>
  <conditionalFormatting sqref="T14:T27 H14:H30">
    <cfRule type="expression" dxfId="143" priority="19" stopIfTrue="1">
      <formula>H14&lt;=4</formula>
    </cfRule>
    <cfRule type="expression" dxfId="142" priority="26" stopIfTrue="1">
      <formula>H14&gt;=22</formula>
    </cfRule>
  </conditionalFormatting>
  <conditionalFormatting sqref="U14:U27 I14:I30">
    <cfRule type="expression" dxfId="141" priority="8" stopIfTrue="1">
      <formula>D14="休日"</formula>
    </cfRule>
    <cfRule type="expression" dxfId="140" priority="18" stopIfTrue="1">
      <formula>H14&lt;=4</formula>
    </cfRule>
    <cfRule type="expression" dxfId="139" priority="29" stopIfTrue="1">
      <formula>H14&gt;=22</formula>
    </cfRule>
    <cfRule type="expression" dxfId="138" priority="12" stopIfTrue="1">
      <formula>H14=0</formula>
    </cfRule>
  </conditionalFormatting>
  <conditionalFormatting sqref="V14:V27 J14:J30">
    <cfRule type="expression" dxfId="137" priority="11" stopIfTrue="1">
      <formula>H14=0</formula>
    </cfRule>
    <cfRule type="expression" dxfId="136" priority="23" stopIfTrue="1">
      <formula>H14&gt;=22</formula>
    </cfRule>
    <cfRule type="expression" dxfId="135" priority="17" stopIfTrue="1">
      <formula>H14&lt;=4</formula>
    </cfRule>
  </conditionalFormatting>
  <conditionalFormatting sqref="W14:W27">
    <cfRule type="expression" dxfId="134" priority="6" stopIfTrue="1">
      <formula>P14="休日"</formula>
    </cfRule>
  </conditionalFormatting>
  <conditionalFormatting sqref="X14:X27">
    <cfRule type="expression" dxfId="133" priority="5" stopIfTrue="1">
      <formula>P14="休日"</formula>
    </cfRule>
  </conditionalFormatting>
  <conditionalFormatting sqref="Y14:Y27">
    <cfRule type="expression" dxfId="132" priority="27" stopIfTrue="1">
      <formula>P14="休日"</formula>
    </cfRule>
  </conditionalFormatting>
  <dataValidations count="16">
    <dataValidation type="list" allowBlank="1" showInputMessage="1" sqref="W9:X9" xr:uid="{00000000-0002-0000-0800-000000000000}">
      <formula1>"0.5,1,1.5,2,2.5,3,3.5,4,4.5,5,5.5,6,6.5,7,7.5,8"</formula1>
    </dataValidation>
    <dataValidation type="list" allowBlank="1" sqref="Q17 Q10" xr:uid="{00000000-0002-0000-0800-000001000000}">
      <formula1>"5,6,7,8,9,10,11,12,13,14,15,16,17,18,19,20,21"</formula1>
    </dataValidation>
    <dataValidation type="list" allowBlank="1" showInputMessage="1" showErrorMessage="1" sqref="E38:E42" xr:uid="{00000000-0002-0000-0800-000002000000}">
      <formula1>"22,23,24,1,2,3,4"</formula1>
    </dataValidation>
    <dataValidation type="list" allowBlank="1" showInputMessage="1" showErrorMessage="1" sqref="Q38:Q42 T38:T42" xr:uid="{00000000-0002-0000-0800-000003000000}">
      <formula1>"1,2,3,4,5,6,7,8,9,10,11,12,13,14,15,16,17,18,19,20,21,22,23,24"</formula1>
    </dataValidation>
    <dataValidation type="list" allowBlank="1" showInputMessage="1" showErrorMessage="1" sqref="L14:L30 X14:X26" xr:uid="{00000000-0002-0000-0800-000004000000}">
      <formula1>"○"</formula1>
    </dataValidation>
    <dataValidation type="list" allowBlank="1" showInputMessage="1" showErrorMessage="1" sqref="C38:D42 O38:P42" xr:uid="{00000000-0002-0000-0800-000005000000}">
      <formula1>"日,月,火,水,木,金,土"</formula1>
    </dataValidation>
    <dataValidation type="list" allowBlank="1" showInputMessage="1" showErrorMessage="1" sqref="B38:B42 N38:N42" xr:uid="{00000000-0002-0000-0800-000006000000}">
      <formula1>"1,2,3,4,5,6,7,8,9,10,11,12,13,14,15,16,17,18,19,20,21,22,23,24,25,26,27,28,29,30,31"</formula1>
    </dataValidation>
    <dataValidation type="list" allowBlank="1" showInputMessage="1" showErrorMessage="1" sqref="J38:J42 S9:S10 S38:S42 G38:G42 V38:V42" xr:uid="{00000000-0002-0000-0800-000007000000}">
      <formula1>"00,01,02,03,04,05,06,07,08,09,10,11,12,13,14,15,16,17,18,19,20,21,22,23,24,25,26,27,28,29,30,31,32,33,34,35,36,37,38,39,40,41,42,43,44,45,46,47,48,49,50,51,52,53,54,55,56,57,58,59"</formula1>
    </dataValidation>
    <dataValidation type="list" allowBlank="1" showInputMessage="1" sqref="Q18:Q27 E14:E30 Q14:Q16 Q9" xr:uid="{00000000-0002-0000-0800-000008000000}">
      <formula1>"5,6,7,8,9,10,11,12,13,14,15,16,17,18,19,20,21"</formula1>
    </dataValidation>
    <dataValidation type="list" allowBlank="1" showInputMessage="1" sqref="G14:G30 V14:V27 S14:S27 J14:J30" xr:uid="{00000000-0002-0000-0800-000009000000}">
      <formula1>"00,01,02,03,04,05,06,07,08,09,10,11,12,13,14,15,16,17,18,19,20,21,22,23,24,25,26,27,28,29,30,31,32,33,34,35,36,37,38,39,40,41,42,43,44,45,46,47,48,49,50,51,52,53,54,55,56,57,58,59"</formula1>
    </dataValidation>
    <dataValidation type="list" allowBlank="1" showInputMessage="1" showErrorMessage="1" sqref="M14:M30 Y14:Y26" xr:uid="{00000000-0002-0000-0800-00000A000000}">
      <formula1>"1日,半日"</formula1>
    </dataValidation>
    <dataValidation type="list" allowBlank="1" showInputMessage="1" sqref="K14" xr:uid="{00000000-0002-0000-0800-00000B000000}">
      <formula1>"0.5,1,1.5,2,2.5,3,3.5,4,4.5,5,6,6.5,7,7.5,8"</formula1>
    </dataValidation>
    <dataValidation type="list" allowBlank="1" showInputMessage="1" showErrorMessage="1" sqref="K38:M42 W38:Y42" xr:uid="{00000000-0002-0000-0800-00000C000000}">
      <formula1>"授業,入学試験,大学運営業務,その他研究以外の業務"</formula1>
    </dataValidation>
    <dataValidation type="list" allowBlank="1" showInputMessage="1" showErrorMessage="1" sqref="K15:K30 W14:W26" xr:uid="{00000000-0002-0000-0800-00000D000000}">
      <formula1>"0.5,1,1.5,2,2.5,3,3.5,4,4.5,5,5.5,6,6.5,7,7.5,8"</formula1>
    </dataValidation>
    <dataValidation type="list" allowBlank="1" showInputMessage="1" showErrorMessage="1" sqref="H38:H42" xr:uid="{00000000-0002-0000-0800-00000E000000}">
      <formula1>"22,23,24,1,2,3,4,5"</formula1>
    </dataValidation>
    <dataValidation type="list" allowBlank="1" showInputMessage="1" sqref="H14:H30 T14:T27" xr:uid="{00000000-0002-0000-08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9305964-9462-46A0-8FC9-E606DE660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55EE7A-9F8E-407E-83FA-37FCCA3B2584}">
  <ds:schemaRefs>
    <ds:schemaRef ds:uri="http://schemas.microsoft.com/sharepoint/v3/contenttype/forms"/>
  </ds:schemaRefs>
</ds:datastoreItem>
</file>

<file path=customXml/itemProps3.xml><?xml version="1.0" encoding="utf-8"?>
<ds:datastoreItem xmlns:ds="http://schemas.openxmlformats.org/officeDocument/2006/customXml" ds:itemID="{75F9431E-3370-4EBB-982C-65D7968D5CAB}">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記入要領</vt:lpstr>
      <vt:lpstr>2024.4</vt:lpstr>
      <vt:lpstr>2024.5</vt:lpstr>
      <vt:lpstr>2024.6</vt:lpstr>
      <vt:lpstr>2024.7</vt:lpstr>
      <vt:lpstr>2024.8</vt:lpstr>
      <vt:lpstr>2024.9</vt:lpstr>
      <vt:lpstr>2024.10</vt:lpstr>
      <vt:lpstr>2024.11</vt:lpstr>
      <vt:lpstr>2024.12</vt:lpstr>
      <vt:lpstr>2025.1</vt:lpstr>
      <vt:lpstr>2025.2</vt:lpstr>
      <vt:lpstr>2025.3</vt:lpstr>
      <vt:lpstr>(事務用)2024年度休日一覧(土日除く)</vt:lpstr>
      <vt:lpstr>'2024.10'!Print_Area</vt:lpstr>
      <vt:lpstr>'2024.11'!Print_Area</vt:lpstr>
      <vt:lpstr>'2024.12'!Print_Area</vt:lpstr>
      <vt:lpstr>'2024.4'!Print_Area</vt:lpstr>
      <vt:lpstr>'2024.5'!Print_Area</vt:lpstr>
      <vt:lpstr>'2024.6'!Print_Area</vt:lpstr>
      <vt:lpstr>'2024.7'!Print_Area</vt:lpstr>
      <vt:lpstr>'2024.8'!Print_Area</vt:lpstr>
      <vt:lpstr>'2024.9'!Print_Area</vt:lpstr>
      <vt:lpstr>'2025.1'!Print_Area</vt:lpstr>
      <vt:lpstr>'2025.2'!Print_Area</vt:lpstr>
      <vt:lpstr>'2025.3'!Print_Area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2024-04-05T05:59:55Z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