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filterPrivacy="1" showInkAnnotation="0"/>
  <xr:revisionPtr revIDLastSave="0" documentId="8_{FD17B5E2-EFC2-4A5C-8BF6-344C752247ED}" xr6:coauthVersionLast="47" xr6:coauthVersionMax="47" xr10:uidLastSave="{00000000-0000-0000-0000-000000000000}"/>
  <bookViews>
    <workbookView xWindow="2370" yWindow="405" windowWidth="17265" windowHeight="14790" activeTab="1" xr2:uid="{00000000-000D-0000-FFFF-FFFF00000000}"/>
  </bookViews>
  <sheets>
    <sheet name="Example" sheetId="55" r:id="rId1"/>
    <sheet name="2024.4" sheetId="54" r:id="rId2"/>
    <sheet name="2024.5" sheetId="57" r:id="rId3"/>
    <sheet name="2024.6" sheetId="58" r:id="rId4"/>
    <sheet name="2024.8" sheetId="60" r:id="rId5"/>
    <sheet name="2024.7" sheetId="59" r:id="rId6"/>
    <sheet name="2024.9" sheetId="61" r:id="rId7"/>
    <sheet name="2024.10" sheetId="62" r:id="rId8"/>
    <sheet name="2024.11" sheetId="63" r:id="rId9"/>
    <sheet name="2024.12" sheetId="64" r:id="rId10"/>
    <sheet name="2025.1" sheetId="65" r:id="rId11"/>
    <sheet name="2025.2" sheetId="66" r:id="rId12"/>
    <sheet name="2025.3" sheetId="67" r:id="rId13"/>
    <sheet name="(事務用)2024年度休日一覧(土日除く)" sheetId="6" state="hidden" r:id="rId14"/>
  </sheets>
  <definedNames>
    <definedName name="_xlnm.Print_Area" localSheetId="7">'2024.10'!$A$1:$Z$43</definedName>
    <definedName name="_xlnm.Print_Area" localSheetId="8">'2024.11'!$A$1:$Z$43</definedName>
    <definedName name="_xlnm.Print_Area" localSheetId="9">'2024.12'!$A$1:$Z$43</definedName>
    <definedName name="_xlnm.Print_Area" localSheetId="1">'2024.4'!$A$1:$Z$43</definedName>
    <definedName name="_xlnm.Print_Area" localSheetId="2">'2024.5'!$A$1:$Z$43</definedName>
    <definedName name="_xlnm.Print_Area" localSheetId="3">'2024.6'!$A$1:$Z$43</definedName>
    <definedName name="_xlnm.Print_Area" localSheetId="5">'2024.7'!$A$1:$Z$43</definedName>
    <definedName name="_xlnm.Print_Area" localSheetId="4">'2024.8'!$A$1:$Z$43</definedName>
    <definedName name="_xlnm.Print_Area" localSheetId="6">'2024.9'!$A$1:$Z$43</definedName>
    <definedName name="_xlnm.Print_Area" localSheetId="10">'2025.1'!$A$1:$Z$43</definedName>
    <definedName name="_xlnm.Print_Area" localSheetId="11">'2025.2'!$A$1:$Z$43</definedName>
    <definedName name="_xlnm.Print_Area" localSheetId="12">'2025.3'!$A$1:$Z$43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D15" i="54"/>
  <c r="D14" i="54"/>
  <c r="T5" i="57"/>
  <c r="T5" i="58" s="1"/>
  <c r="T5" i="59" s="1"/>
  <c r="T5" i="60" s="1"/>
  <c r="T5" i="61" s="1"/>
  <c r="T5" i="62" s="1"/>
  <c r="T5" i="63" s="1"/>
  <c r="T5" i="64" s="1"/>
  <c r="T5" i="65" s="1"/>
  <c r="T5" i="66" s="1"/>
  <c r="T5" i="67" s="1"/>
  <c r="M5" i="57"/>
  <c r="M5" i="58" s="1"/>
  <c r="M5" i="59" s="1"/>
  <c r="M5" i="60" s="1"/>
  <c r="M5" i="61" s="1"/>
  <c r="M5" i="62" s="1"/>
  <c r="M5" i="63" s="1"/>
  <c r="M5" i="64" s="1"/>
  <c r="M5" i="65" s="1"/>
  <c r="M5" i="66" s="1"/>
  <c r="M5" i="67" s="1"/>
  <c r="C5" i="57"/>
  <c r="C5" i="58" s="1"/>
  <c r="C5" i="59" s="1"/>
  <c r="C5" i="60" s="1"/>
  <c r="C5" i="61" s="1"/>
  <c r="C5" i="62" s="1"/>
  <c r="C5" i="63" s="1"/>
  <c r="C5" i="64" s="1"/>
  <c r="C5" i="65" s="1"/>
  <c r="C5" i="66" s="1"/>
  <c r="C5" i="67" s="1"/>
  <c r="AI30" i="67"/>
  <c r="AI29" i="67"/>
  <c r="AI28" i="67"/>
  <c r="AR27" i="67"/>
  <c r="AI27" i="67"/>
  <c r="AR26" i="67"/>
  <c r="AI26" i="67"/>
  <c r="AR25" i="67"/>
  <c r="AI25" i="67"/>
  <c r="AR24" i="67"/>
  <c r="AI24" i="67"/>
  <c r="AR23" i="67"/>
  <c r="AI23" i="67"/>
  <c r="AR22" i="67"/>
  <c r="AI22" i="67"/>
  <c r="AR21" i="67"/>
  <c r="AI21" i="67"/>
  <c r="AR20" i="67"/>
  <c r="AI20" i="67"/>
  <c r="AR19" i="67"/>
  <c r="AI19" i="67"/>
  <c r="AR18" i="67"/>
  <c r="AI18" i="67"/>
  <c r="AR17" i="67"/>
  <c r="AI17" i="67"/>
  <c r="AR16" i="67"/>
  <c r="AI16" i="67"/>
  <c r="AR15" i="67"/>
  <c r="AI15" i="67"/>
  <c r="AR14" i="67"/>
  <c r="AI14" i="67"/>
  <c r="B14" i="67"/>
  <c r="C14" i="67" s="1"/>
  <c r="AI30" i="66"/>
  <c r="AI29" i="66"/>
  <c r="AI28" i="66"/>
  <c r="AI27" i="66"/>
  <c r="AI26" i="66"/>
  <c r="AR25" i="66"/>
  <c r="AI25" i="66"/>
  <c r="AR24" i="66"/>
  <c r="AI24" i="66"/>
  <c r="AR23" i="66"/>
  <c r="AI23" i="66"/>
  <c r="AR22" i="66"/>
  <c r="AI22" i="66"/>
  <c r="AR21" i="66"/>
  <c r="AI21" i="66"/>
  <c r="AR20" i="66"/>
  <c r="AI20" i="66"/>
  <c r="AR19" i="66"/>
  <c r="AI19" i="66"/>
  <c r="AR18" i="66"/>
  <c r="AI18" i="66"/>
  <c r="AR17" i="66"/>
  <c r="AI17" i="66"/>
  <c r="AR16" i="66"/>
  <c r="AI16" i="66"/>
  <c r="AR15" i="66"/>
  <c r="AI15" i="66"/>
  <c r="AR14" i="66"/>
  <c r="AI14" i="66"/>
  <c r="B14" i="66"/>
  <c r="C14" i="66" s="1"/>
  <c r="AI30" i="65"/>
  <c r="AI29" i="65"/>
  <c r="AI28" i="65"/>
  <c r="AR27" i="65"/>
  <c r="AI27" i="65"/>
  <c r="AR26" i="65"/>
  <c r="AI26" i="65"/>
  <c r="AR25" i="65"/>
  <c r="AI25" i="65"/>
  <c r="AR24" i="65"/>
  <c r="AI24" i="65"/>
  <c r="AR23" i="65"/>
  <c r="AI23" i="65"/>
  <c r="AR22" i="65"/>
  <c r="AI22" i="65"/>
  <c r="AR21" i="65"/>
  <c r="AI21" i="65"/>
  <c r="AR20" i="65"/>
  <c r="AI20" i="65"/>
  <c r="AR19" i="65"/>
  <c r="AI19" i="65"/>
  <c r="AR18" i="65"/>
  <c r="AI18" i="65"/>
  <c r="AR17" i="65"/>
  <c r="AI17" i="65"/>
  <c r="AR16" i="65"/>
  <c r="AI16" i="65"/>
  <c r="AR15" i="65"/>
  <c r="AI15" i="65"/>
  <c r="AR14" i="65"/>
  <c r="AI14" i="65"/>
  <c r="B14" i="65"/>
  <c r="B15" i="65" s="1"/>
  <c r="C15" i="65" s="1"/>
  <c r="AI30" i="64"/>
  <c r="AI29" i="64"/>
  <c r="AI28" i="64"/>
  <c r="AR27" i="64"/>
  <c r="AI27" i="64"/>
  <c r="AR26" i="64"/>
  <c r="AI26" i="64"/>
  <c r="AR25" i="64"/>
  <c r="AI25" i="64"/>
  <c r="AR24" i="64"/>
  <c r="AI24" i="64"/>
  <c r="AR23" i="64"/>
  <c r="AI23" i="64"/>
  <c r="AR22" i="64"/>
  <c r="AI22" i="64"/>
  <c r="AR21" i="64"/>
  <c r="AI21" i="64"/>
  <c r="AR20" i="64"/>
  <c r="AI20" i="64"/>
  <c r="AR19" i="64"/>
  <c r="AI19" i="64"/>
  <c r="AR18" i="64"/>
  <c r="AI18" i="64"/>
  <c r="AR17" i="64"/>
  <c r="AI17" i="64"/>
  <c r="AR16" i="64"/>
  <c r="AI16" i="64"/>
  <c r="AR15" i="64"/>
  <c r="AI15" i="64"/>
  <c r="AR14" i="64"/>
  <c r="AI14" i="64"/>
  <c r="B14" i="64"/>
  <c r="AI30" i="63"/>
  <c r="AI29" i="63"/>
  <c r="AI28" i="63"/>
  <c r="AI27" i="63"/>
  <c r="AR26" i="63"/>
  <c r="AI26" i="63"/>
  <c r="AR25" i="63"/>
  <c r="AI25" i="63"/>
  <c r="AR24" i="63"/>
  <c r="AI24" i="63"/>
  <c r="AR23" i="63"/>
  <c r="AI23" i="63"/>
  <c r="AR22" i="63"/>
  <c r="AI22" i="63"/>
  <c r="AR21" i="63"/>
  <c r="AI21" i="63"/>
  <c r="AR20" i="63"/>
  <c r="AI20" i="63"/>
  <c r="AR19" i="63"/>
  <c r="AI19" i="63"/>
  <c r="AR18" i="63"/>
  <c r="AI18" i="63"/>
  <c r="AR17" i="63"/>
  <c r="AI17" i="63"/>
  <c r="AR16" i="63"/>
  <c r="AI16" i="63"/>
  <c r="AR15" i="63"/>
  <c r="AI15" i="63"/>
  <c r="AR14" i="63"/>
  <c r="AI14" i="63"/>
  <c r="B14" i="63"/>
  <c r="C14" i="63" s="1"/>
  <c r="AI30" i="62"/>
  <c r="AI29" i="62"/>
  <c r="AI28" i="62"/>
  <c r="AR27" i="62"/>
  <c r="AI27" i="62"/>
  <c r="AR26" i="62"/>
  <c r="AI26" i="62"/>
  <c r="AR25" i="62"/>
  <c r="AI25" i="62"/>
  <c r="AR24" i="62"/>
  <c r="AI24" i="62"/>
  <c r="AR23" i="62"/>
  <c r="AI23" i="62"/>
  <c r="AR22" i="62"/>
  <c r="AI22" i="62"/>
  <c r="AR21" i="62"/>
  <c r="AI21" i="62"/>
  <c r="AR20" i="62"/>
  <c r="AI20" i="62"/>
  <c r="AR19" i="62"/>
  <c r="AI19" i="62"/>
  <c r="AR18" i="62"/>
  <c r="AI18" i="62"/>
  <c r="AR17" i="62"/>
  <c r="AI17" i="62"/>
  <c r="AR16" i="62"/>
  <c r="AI16" i="62"/>
  <c r="AR15" i="62"/>
  <c r="AI15" i="62"/>
  <c r="AR14" i="62"/>
  <c r="AI14" i="62"/>
  <c r="B14" i="62"/>
  <c r="B15" i="62" s="1"/>
  <c r="AI30" i="61"/>
  <c r="AI29" i="61"/>
  <c r="AI28" i="61"/>
  <c r="AI27" i="61"/>
  <c r="AR26" i="61"/>
  <c r="AI26" i="61"/>
  <c r="AR25" i="61"/>
  <c r="AI25" i="61"/>
  <c r="AR24" i="61"/>
  <c r="AI24" i="61"/>
  <c r="AR23" i="61"/>
  <c r="AI23" i="61"/>
  <c r="AR22" i="61"/>
  <c r="AI22" i="61"/>
  <c r="AR21" i="61"/>
  <c r="AI21" i="61"/>
  <c r="AR20" i="61"/>
  <c r="AI20" i="61"/>
  <c r="AR19" i="61"/>
  <c r="AI19" i="61"/>
  <c r="AR18" i="61"/>
  <c r="AI18" i="61"/>
  <c r="AR17" i="61"/>
  <c r="AI17" i="61"/>
  <c r="AR16" i="61"/>
  <c r="AI16" i="61"/>
  <c r="AR15" i="61"/>
  <c r="AI15" i="61"/>
  <c r="AR14" i="61"/>
  <c r="AI14" i="61"/>
  <c r="B14" i="61"/>
  <c r="C14" i="61" s="1"/>
  <c r="AI30" i="60"/>
  <c r="AI29" i="60"/>
  <c r="AI28" i="60"/>
  <c r="AR27" i="60"/>
  <c r="AI27" i="60"/>
  <c r="AR26" i="60"/>
  <c r="AI26" i="60"/>
  <c r="AR25" i="60"/>
  <c r="AI25" i="60"/>
  <c r="AR24" i="60"/>
  <c r="AI24" i="60"/>
  <c r="AR23" i="60"/>
  <c r="AI23" i="60"/>
  <c r="AR22" i="60"/>
  <c r="AI22" i="60"/>
  <c r="AR21" i="60"/>
  <c r="AI21" i="60"/>
  <c r="AR20" i="60"/>
  <c r="AI20" i="60"/>
  <c r="AR19" i="60"/>
  <c r="AI19" i="60"/>
  <c r="AR18" i="60"/>
  <c r="AI18" i="60"/>
  <c r="AR17" i="60"/>
  <c r="AI17" i="60"/>
  <c r="AR16" i="60"/>
  <c r="AI16" i="60"/>
  <c r="AR15" i="60"/>
  <c r="AI15" i="60"/>
  <c r="AR14" i="60"/>
  <c r="AI14" i="60"/>
  <c r="B14" i="60"/>
  <c r="B15" i="60" s="1"/>
  <c r="AI30" i="59"/>
  <c r="AI29" i="59"/>
  <c r="AI28" i="59"/>
  <c r="AR27" i="59"/>
  <c r="AI27" i="59"/>
  <c r="AR26" i="59"/>
  <c r="AI26" i="59"/>
  <c r="AR25" i="59"/>
  <c r="AI25" i="59"/>
  <c r="AR24" i="59"/>
  <c r="AI24" i="59"/>
  <c r="AR23" i="59"/>
  <c r="AI23" i="59"/>
  <c r="AR22" i="59"/>
  <c r="AI22" i="59"/>
  <c r="AR21" i="59"/>
  <c r="AI21" i="59"/>
  <c r="AR20" i="59"/>
  <c r="AI20" i="59"/>
  <c r="AR19" i="59"/>
  <c r="AI19" i="59"/>
  <c r="AR18" i="59"/>
  <c r="AI18" i="59"/>
  <c r="AR17" i="59"/>
  <c r="AI17" i="59"/>
  <c r="AR16" i="59"/>
  <c r="AI16" i="59"/>
  <c r="AR15" i="59"/>
  <c r="AI15" i="59"/>
  <c r="AR14" i="59"/>
  <c r="AI14" i="59"/>
  <c r="B14" i="59"/>
  <c r="B15" i="59" s="1"/>
  <c r="AI30" i="58"/>
  <c r="AI29" i="58"/>
  <c r="AI28" i="58"/>
  <c r="AI27" i="58"/>
  <c r="AR26" i="58"/>
  <c r="AI26" i="58"/>
  <c r="AR25" i="58"/>
  <c r="AI25" i="58"/>
  <c r="AR24" i="58"/>
  <c r="AI24" i="58"/>
  <c r="AR23" i="58"/>
  <c r="AI23" i="58"/>
  <c r="AR22" i="58"/>
  <c r="AI22" i="58"/>
  <c r="AR21" i="58"/>
  <c r="AI21" i="58"/>
  <c r="AR20" i="58"/>
  <c r="AI20" i="58"/>
  <c r="AR19" i="58"/>
  <c r="AI19" i="58"/>
  <c r="AR18" i="58"/>
  <c r="AI18" i="58"/>
  <c r="AR17" i="58"/>
  <c r="AI17" i="58"/>
  <c r="AR16" i="58"/>
  <c r="AI16" i="58"/>
  <c r="AR15" i="58"/>
  <c r="AI15" i="58"/>
  <c r="AR14" i="58"/>
  <c r="AI14" i="58"/>
  <c r="B14" i="58"/>
  <c r="D14" i="58" s="1"/>
  <c r="AI30" i="57"/>
  <c r="AI29" i="57"/>
  <c r="AI28" i="57"/>
  <c r="AR27" i="57"/>
  <c r="AI27" i="57"/>
  <c r="AR26" i="57"/>
  <c r="AI26" i="57"/>
  <c r="AR25" i="57"/>
  <c r="AI25" i="57"/>
  <c r="AR24" i="57"/>
  <c r="AI24" i="57"/>
  <c r="AR23" i="57"/>
  <c r="AI23" i="57"/>
  <c r="AR22" i="57"/>
  <c r="AI22" i="57"/>
  <c r="AR21" i="57"/>
  <c r="AI21" i="57"/>
  <c r="AR20" i="57"/>
  <c r="AI20" i="57"/>
  <c r="AR19" i="57"/>
  <c r="AI19" i="57"/>
  <c r="AR18" i="57"/>
  <c r="AI18" i="57"/>
  <c r="AR17" i="57"/>
  <c r="AI17" i="57"/>
  <c r="AR16" i="57"/>
  <c r="AI16" i="57"/>
  <c r="AR15" i="57"/>
  <c r="AI15" i="57"/>
  <c r="AR14" i="57"/>
  <c r="AI14" i="57"/>
  <c r="B14" i="57"/>
  <c r="D14" i="57" s="1"/>
  <c r="AR26" i="54"/>
  <c r="AR25" i="54"/>
  <c r="AR24" i="54"/>
  <c r="AR23" i="54"/>
  <c r="AR22" i="54"/>
  <c r="AR21" i="54"/>
  <c r="AR20" i="54"/>
  <c r="AR19" i="54"/>
  <c r="AR18" i="54"/>
  <c r="AR17" i="54"/>
  <c r="AR16" i="54"/>
  <c r="AR15" i="54"/>
  <c r="AR14" i="54"/>
  <c r="AI30" i="54"/>
  <c r="AI29" i="54"/>
  <c r="AI28" i="54"/>
  <c r="AI27" i="54"/>
  <c r="AI26" i="54"/>
  <c r="AI25" i="54"/>
  <c r="AI24" i="54"/>
  <c r="AI23" i="54"/>
  <c r="AI22" i="54"/>
  <c r="AI21" i="54"/>
  <c r="AI20" i="54"/>
  <c r="AI19" i="54"/>
  <c r="AI18" i="54"/>
  <c r="AI17" i="54"/>
  <c r="AI16" i="54"/>
  <c r="AI15" i="54"/>
  <c r="AI14" i="54"/>
  <c r="B14" i="55"/>
  <c r="C14" i="55" s="1"/>
  <c r="B14" i="54"/>
  <c r="H14" i="54" s="1"/>
  <c r="B15" i="55"/>
  <c r="C15" i="55" s="1"/>
  <c r="D14" i="67"/>
  <c r="J14" i="67" s="1"/>
  <c r="B15" i="67"/>
  <c r="B16" i="67" s="1"/>
  <c r="D14" i="66"/>
  <c r="E14" i="66" s="1"/>
  <c r="D14" i="64"/>
  <c r="K14" i="64" s="1"/>
  <c r="AH14" i="64" s="1"/>
  <c r="B15" i="63"/>
  <c r="C14" i="62"/>
  <c r="D14" i="62"/>
  <c r="K14" i="62" s="1"/>
  <c r="AH14" i="62" s="1"/>
  <c r="B15" i="61"/>
  <c r="B16" i="61" s="1"/>
  <c r="C14" i="59"/>
  <c r="C15" i="59"/>
  <c r="B15" i="58"/>
  <c r="C15" i="58" s="1"/>
  <c r="B16" i="63"/>
  <c r="D16" i="63" s="1"/>
  <c r="J16" i="63" s="1"/>
  <c r="D15" i="63"/>
  <c r="J15" i="63" s="1"/>
  <c r="C15" i="63"/>
  <c r="D15" i="61"/>
  <c r="B17" i="61"/>
  <c r="B17" i="63"/>
  <c r="C17" i="63" s="1"/>
  <c r="B17" i="67"/>
  <c r="B18" i="67" s="1"/>
  <c r="D15" i="65"/>
  <c r="G15" i="65" s="1"/>
  <c r="B16" i="65"/>
  <c r="C14" i="65"/>
  <c r="D14" i="65"/>
  <c r="B15" i="64"/>
  <c r="C15" i="64" s="1"/>
  <c r="C14" i="64"/>
  <c r="D17" i="63"/>
  <c r="G17" i="63" s="1"/>
  <c r="G15" i="63"/>
  <c r="D14" i="63"/>
  <c r="G14" i="63" s="1"/>
  <c r="H14" i="62"/>
  <c r="G14" i="62"/>
  <c r="E14" i="62"/>
  <c r="J14" i="62"/>
  <c r="B18" i="61"/>
  <c r="D16" i="61"/>
  <c r="D14" i="61"/>
  <c r="C16" i="61"/>
  <c r="B16" i="60"/>
  <c r="C14" i="60"/>
  <c r="D14" i="60"/>
  <c r="B16" i="58"/>
  <c r="C16" i="58" s="1"/>
  <c r="B15" i="57"/>
  <c r="C14" i="57"/>
  <c r="B15" i="54"/>
  <c r="C14" i="54"/>
  <c r="G15" i="61"/>
  <c r="J15" i="61"/>
  <c r="H15" i="63"/>
  <c r="AF15" i="63" s="1"/>
  <c r="K15" i="63"/>
  <c r="AH15" i="63" s="1"/>
  <c r="E15" i="63"/>
  <c r="K16" i="63"/>
  <c r="AH16" i="63" s="1"/>
  <c r="E15" i="61"/>
  <c r="AE15" i="61" s="1"/>
  <c r="K15" i="61"/>
  <c r="AH15" i="61" s="1"/>
  <c r="H15" i="61"/>
  <c r="C17" i="67"/>
  <c r="H14" i="65"/>
  <c r="G14" i="65"/>
  <c r="E14" i="65"/>
  <c r="AE14" i="65" s="1"/>
  <c r="K14" i="65"/>
  <c r="AH14" i="65" s="1"/>
  <c r="J14" i="65"/>
  <c r="B17" i="65"/>
  <c r="B18" i="65" s="1"/>
  <c r="D16" i="65"/>
  <c r="J16" i="65" s="1"/>
  <c r="C16" i="65"/>
  <c r="B16" i="64"/>
  <c r="C16" i="64" s="1"/>
  <c r="D15" i="64"/>
  <c r="G15" i="64" s="1"/>
  <c r="K17" i="63"/>
  <c r="AH17" i="63" s="1"/>
  <c r="G14" i="61"/>
  <c r="J14" i="61"/>
  <c r="C18" i="61"/>
  <c r="D18" i="61"/>
  <c r="B19" i="61"/>
  <c r="B20" i="61" s="1"/>
  <c r="G14" i="60"/>
  <c r="H14" i="60"/>
  <c r="K14" i="60"/>
  <c r="AH14" i="60" s="1"/>
  <c r="E14" i="60"/>
  <c r="J14" i="60"/>
  <c r="B17" i="60"/>
  <c r="D16" i="60"/>
  <c r="H16" i="60" s="1"/>
  <c r="C16" i="60"/>
  <c r="B17" i="58"/>
  <c r="C17" i="58" s="1"/>
  <c r="B16" i="57"/>
  <c r="B17" i="57" s="1"/>
  <c r="D15" i="57"/>
  <c r="H15" i="57" s="1"/>
  <c r="C15" i="57"/>
  <c r="E15" i="54"/>
  <c r="B16" i="54"/>
  <c r="C16" i="54" s="1"/>
  <c r="C15" i="54"/>
  <c r="C17" i="65"/>
  <c r="D17" i="65"/>
  <c r="E17" i="65" s="1"/>
  <c r="B17" i="64"/>
  <c r="B18" i="64" s="1"/>
  <c r="D16" i="64"/>
  <c r="K16" i="64" s="1"/>
  <c r="AH16" i="64" s="1"/>
  <c r="D19" i="61"/>
  <c r="H19" i="61" s="1"/>
  <c r="C19" i="61"/>
  <c r="C17" i="60"/>
  <c r="D17" i="60"/>
  <c r="E17" i="60" s="1"/>
  <c r="B18" i="60"/>
  <c r="D17" i="58"/>
  <c r="E17" i="58" s="1"/>
  <c r="D16" i="57"/>
  <c r="H16" i="57" s="1"/>
  <c r="C16" i="57"/>
  <c r="D16" i="54"/>
  <c r="G16" i="54" s="1"/>
  <c r="B17" i="54"/>
  <c r="D17" i="54" s="1"/>
  <c r="E17" i="54" s="1"/>
  <c r="D17" i="64"/>
  <c r="G17" i="64" s="1"/>
  <c r="C17" i="64"/>
  <c r="D18" i="60"/>
  <c r="E18" i="60" s="1"/>
  <c r="C18" i="60"/>
  <c r="B19" i="60"/>
  <c r="C17" i="54"/>
  <c r="C19" i="60"/>
  <c r="B20" i="60"/>
  <c r="D19" i="60"/>
  <c r="E19" i="60" s="1"/>
  <c r="AF15" i="61"/>
  <c r="AE14" i="62"/>
  <c r="AF14" i="62"/>
  <c r="B15" i="66"/>
  <c r="D15" i="66" s="1"/>
  <c r="K15" i="66" s="1"/>
  <c r="AH15" i="66" s="1"/>
  <c r="AF14" i="65" l="1"/>
  <c r="K18" i="61"/>
  <c r="AH18" i="61" s="1"/>
  <c r="E18" i="61"/>
  <c r="K14" i="61"/>
  <c r="AH14" i="61" s="1"/>
  <c r="H14" i="61"/>
  <c r="E14" i="61"/>
  <c r="H16" i="61"/>
  <c r="E16" i="61"/>
  <c r="E16" i="64"/>
  <c r="K16" i="61"/>
  <c r="AH16" i="61" s="1"/>
  <c r="H15" i="65"/>
  <c r="J14" i="54"/>
  <c r="G16" i="63"/>
  <c r="K14" i="54"/>
  <c r="AH14" i="54" s="1"/>
  <c r="E14" i="54"/>
  <c r="J16" i="61"/>
  <c r="E14" i="63"/>
  <c r="AE14" i="63" s="1"/>
  <c r="K15" i="65"/>
  <c r="AH15" i="65" s="1"/>
  <c r="H16" i="63"/>
  <c r="G16" i="64"/>
  <c r="AE14" i="60"/>
  <c r="G16" i="61"/>
  <c r="AE16" i="61"/>
  <c r="AF14" i="61"/>
  <c r="K14" i="63"/>
  <c r="AH14" i="63" s="1"/>
  <c r="E17" i="63"/>
  <c r="AE17" i="63" s="1"/>
  <c r="E15" i="65"/>
  <c r="AE15" i="65" s="1"/>
  <c r="E16" i="63"/>
  <c r="D18" i="67"/>
  <c r="H18" i="67" s="1"/>
  <c r="C18" i="67"/>
  <c r="B19" i="67"/>
  <c r="D17" i="67"/>
  <c r="H17" i="67" s="1"/>
  <c r="G14" i="67"/>
  <c r="E14" i="67"/>
  <c r="H14" i="67"/>
  <c r="AF14" i="67" s="1"/>
  <c r="B19" i="65"/>
  <c r="C18" i="65"/>
  <c r="B19" i="64"/>
  <c r="C19" i="64" s="1"/>
  <c r="C18" i="64"/>
  <c r="D18" i="64"/>
  <c r="J18" i="64" s="1"/>
  <c r="E15" i="64"/>
  <c r="AE15" i="64" s="1"/>
  <c r="H16" i="64"/>
  <c r="J16" i="64"/>
  <c r="K15" i="64"/>
  <c r="AH15" i="64" s="1"/>
  <c r="H14" i="63"/>
  <c r="J14" i="63"/>
  <c r="J17" i="63"/>
  <c r="H17" i="63"/>
  <c r="B18" i="63"/>
  <c r="D20" i="61"/>
  <c r="E20" i="61" s="1"/>
  <c r="C20" i="61"/>
  <c r="B21" i="61"/>
  <c r="AF14" i="60"/>
  <c r="AG14" i="60" s="1"/>
  <c r="B18" i="58"/>
  <c r="AE15" i="63"/>
  <c r="B18" i="54"/>
  <c r="AJ14" i="60"/>
  <c r="AK14" i="60" s="1"/>
  <c r="J15" i="64"/>
  <c r="G17" i="60"/>
  <c r="AE17" i="60" s="1"/>
  <c r="E16" i="65"/>
  <c r="G14" i="64"/>
  <c r="AE14" i="61"/>
  <c r="G18" i="64"/>
  <c r="H18" i="60"/>
  <c r="K18" i="60"/>
  <c r="AH18" i="60" s="1"/>
  <c r="K16" i="57"/>
  <c r="AH16" i="57" s="1"/>
  <c r="H17" i="60"/>
  <c r="J19" i="61"/>
  <c r="AF19" i="61" s="1"/>
  <c r="H15" i="64"/>
  <c r="E17" i="67"/>
  <c r="G17" i="65"/>
  <c r="K16" i="60"/>
  <c r="AH16" i="60" s="1"/>
  <c r="H14" i="64"/>
  <c r="J14" i="64"/>
  <c r="J19" i="60"/>
  <c r="H19" i="60"/>
  <c r="J17" i="60"/>
  <c r="K17" i="60"/>
  <c r="AH17" i="60" s="1"/>
  <c r="G19" i="61"/>
  <c r="J15" i="54"/>
  <c r="G15" i="57"/>
  <c r="J18" i="61"/>
  <c r="AG14" i="65"/>
  <c r="AJ14" i="65" s="1"/>
  <c r="AK14" i="65" s="1"/>
  <c r="H17" i="64"/>
  <c r="J16" i="54"/>
  <c r="E16" i="57"/>
  <c r="K19" i="61"/>
  <c r="AH19" i="61" s="1"/>
  <c r="E19" i="61"/>
  <c r="K17" i="65"/>
  <c r="AH17" i="65" s="1"/>
  <c r="H15" i="54"/>
  <c r="AF15" i="54" s="1"/>
  <c r="J15" i="57"/>
  <c r="AF15" i="57" s="1"/>
  <c r="G16" i="60"/>
  <c r="J16" i="60"/>
  <c r="AF16" i="60" s="1"/>
  <c r="H18" i="61"/>
  <c r="AF18" i="61" s="1"/>
  <c r="G18" i="61"/>
  <c r="AF14" i="54"/>
  <c r="K18" i="67"/>
  <c r="AH18" i="67" s="1"/>
  <c r="E18" i="67"/>
  <c r="G17" i="67"/>
  <c r="K14" i="67"/>
  <c r="AH14" i="67" s="1"/>
  <c r="K14" i="66"/>
  <c r="AH14" i="66" s="1"/>
  <c r="G14" i="66"/>
  <c r="AE14" i="66" s="1"/>
  <c r="H14" i="66"/>
  <c r="B20" i="65"/>
  <c r="C19" i="65"/>
  <c r="D19" i="65"/>
  <c r="K19" i="65" s="1"/>
  <c r="AH19" i="65" s="1"/>
  <c r="D18" i="65"/>
  <c r="H16" i="65"/>
  <c r="AF16" i="65" s="1"/>
  <c r="J15" i="65"/>
  <c r="K18" i="64"/>
  <c r="AH18" i="64" s="1"/>
  <c r="J17" i="64"/>
  <c r="AG15" i="63"/>
  <c r="AJ15" i="63" s="1"/>
  <c r="AK15" i="63" s="1"/>
  <c r="AG14" i="62"/>
  <c r="AJ14" i="62" s="1"/>
  <c r="AK14" i="62" s="1"/>
  <c r="E16" i="60"/>
  <c r="K17" i="58"/>
  <c r="AH17" i="58" s="1"/>
  <c r="H17" i="58"/>
  <c r="J17" i="58"/>
  <c r="G17" i="58"/>
  <c r="AE17" i="58" s="1"/>
  <c r="D16" i="58"/>
  <c r="D15" i="58"/>
  <c r="C14" i="58"/>
  <c r="B18" i="57"/>
  <c r="C17" i="57"/>
  <c r="D17" i="57"/>
  <c r="E17" i="57" s="1"/>
  <c r="G16" i="57"/>
  <c r="J16" i="57"/>
  <c r="AF16" i="57" s="1"/>
  <c r="J17" i="54"/>
  <c r="H17" i="54"/>
  <c r="G17" i="54"/>
  <c r="K17" i="54"/>
  <c r="AH17" i="54" s="1"/>
  <c r="G14" i="54"/>
  <c r="AE14" i="54" s="1"/>
  <c r="B19" i="54"/>
  <c r="K16" i="54"/>
  <c r="AH16" i="54" s="1"/>
  <c r="AF16" i="61"/>
  <c r="AG15" i="61"/>
  <c r="AJ15" i="61" s="1"/>
  <c r="AK15" i="61" s="1"/>
  <c r="G19" i="60"/>
  <c r="AE19" i="60" s="1"/>
  <c r="K19" i="60"/>
  <c r="AH19" i="60" s="1"/>
  <c r="E18" i="64"/>
  <c r="G18" i="60"/>
  <c r="AE18" i="60" s="1"/>
  <c r="J18" i="60"/>
  <c r="E17" i="64"/>
  <c r="AE17" i="64" s="1"/>
  <c r="K17" i="64"/>
  <c r="AH17" i="64" s="1"/>
  <c r="H16" i="54"/>
  <c r="AF16" i="54" s="1"/>
  <c r="E16" i="54"/>
  <c r="AE16" i="54" s="1"/>
  <c r="AE16" i="63"/>
  <c r="H17" i="65"/>
  <c r="J17" i="65"/>
  <c r="K15" i="54"/>
  <c r="AH15" i="54" s="1"/>
  <c r="G15" i="54"/>
  <c r="AE15" i="54" s="1"/>
  <c r="E15" i="57"/>
  <c r="AE15" i="57" s="1"/>
  <c r="K15" i="57"/>
  <c r="AH15" i="57" s="1"/>
  <c r="K16" i="65"/>
  <c r="AH16" i="65" s="1"/>
  <c r="G16" i="65"/>
  <c r="J17" i="67"/>
  <c r="AF17" i="67" s="1"/>
  <c r="K17" i="67"/>
  <c r="AH17" i="67" s="1"/>
  <c r="AF16" i="63"/>
  <c r="K14" i="58"/>
  <c r="AH14" i="58" s="1"/>
  <c r="G14" i="58"/>
  <c r="E14" i="58"/>
  <c r="H14" i="58"/>
  <c r="J14" i="58"/>
  <c r="D15" i="62"/>
  <c r="C15" i="62"/>
  <c r="B16" i="62"/>
  <c r="H14" i="57"/>
  <c r="G14" i="57"/>
  <c r="K14" i="57"/>
  <c r="AH14" i="57" s="1"/>
  <c r="J14" i="57"/>
  <c r="E14" i="57"/>
  <c r="AE14" i="57" s="1"/>
  <c r="AF17" i="58"/>
  <c r="H15" i="66"/>
  <c r="G15" i="66"/>
  <c r="E15" i="66"/>
  <c r="J15" i="66"/>
  <c r="C15" i="66"/>
  <c r="B16" i="66"/>
  <c r="D20" i="60"/>
  <c r="C20" i="60"/>
  <c r="B20" i="64"/>
  <c r="D19" i="64"/>
  <c r="B21" i="60"/>
  <c r="AE17" i="65"/>
  <c r="C18" i="63"/>
  <c r="B19" i="63"/>
  <c r="C16" i="67"/>
  <c r="D16" i="67"/>
  <c r="B16" i="59"/>
  <c r="D15" i="59"/>
  <c r="D15" i="60"/>
  <c r="C15" i="60"/>
  <c r="D18" i="63"/>
  <c r="C16" i="63"/>
  <c r="D17" i="61"/>
  <c r="C17" i="61"/>
  <c r="E14" i="64"/>
  <c r="C15" i="67"/>
  <c r="C15" i="61"/>
  <c r="J14" i="66"/>
  <c r="AF14" i="66" s="1"/>
  <c r="D15" i="67"/>
  <c r="B16" i="55"/>
  <c r="D14" i="59"/>
  <c r="AF16" i="64" l="1"/>
  <c r="AE16" i="64"/>
  <c r="AF17" i="64"/>
  <c r="AF14" i="57"/>
  <c r="AF15" i="65"/>
  <c r="AG15" i="65" s="1"/>
  <c r="AJ15" i="65" s="1"/>
  <c r="AK15" i="65" s="1"/>
  <c r="AG14" i="61"/>
  <c r="AJ14" i="61" s="1"/>
  <c r="AK14" i="61" s="1"/>
  <c r="AE16" i="65"/>
  <c r="AE14" i="64"/>
  <c r="J18" i="67"/>
  <c r="AF18" i="67" s="1"/>
  <c r="AG16" i="61"/>
  <c r="AJ16" i="61" s="1"/>
  <c r="AK16" i="61" s="1"/>
  <c r="G18" i="67"/>
  <c r="AE18" i="67" s="1"/>
  <c r="AF17" i="63"/>
  <c r="AG17" i="63" s="1"/>
  <c r="AJ17" i="63" s="1"/>
  <c r="AK17" i="63" s="1"/>
  <c r="K20" i="61"/>
  <c r="AH20" i="61" s="1"/>
  <c r="G20" i="61"/>
  <c r="AE20" i="61" s="1"/>
  <c r="AG17" i="64"/>
  <c r="AJ17" i="64" s="1"/>
  <c r="AK17" i="64" s="1"/>
  <c r="AE18" i="64"/>
  <c r="J20" i="61"/>
  <c r="H20" i="61"/>
  <c r="AF15" i="64"/>
  <c r="AG15" i="64" s="1"/>
  <c r="AJ15" i="64" s="1"/>
  <c r="AK15" i="64" s="1"/>
  <c r="AE14" i="67"/>
  <c r="AG14" i="67" s="1"/>
  <c r="AJ14" i="67" s="1"/>
  <c r="AK14" i="67" s="1"/>
  <c r="D19" i="67"/>
  <c r="B20" i="67"/>
  <c r="C19" i="67"/>
  <c r="H18" i="64"/>
  <c r="AF18" i="64" s="1"/>
  <c r="AG18" i="64" s="1"/>
  <c r="AJ18" i="64" s="1"/>
  <c r="AK18" i="64" s="1"/>
  <c r="AF14" i="63"/>
  <c r="AG14" i="63" s="1"/>
  <c r="AJ14" i="63" s="1"/>
  <c r="AK14" i="63" s="1"/>
  <c r="AE18" i="61"/>
  <c r="AG18" i="61" s="1"/>
  <c r="AJ18" i="61" s="1"/>
  <c r="AK18" i="61" s="1"/>
  <c r="C21" i="61"/>
  <c r="B22" i="61"/>
  <c r="D21" i="61"/>
  <c r="AF18" i="60"/>
  <c r="AG18" i="60" s="1"/>
  <c r="AJ18" i="60" s="1"/>
  <c r="AK18" i="60" s="1"/>
  <c r="AF17" i="60"/>
  <c r="AG17" i="60" s="1"/>
  <c r="AJ17" i="60" s="1"/>
  <c r="AK17" i="60" s="1"/>
  <c r="B19" i="58"/>
  <c r="C18" i="58"/>
  <c r="D18" i="58"/>
  <c r="AG15" i="57"/>
  <c r="AE19" i="61"/>
  <c r="AG19" i="61" s="1"/>
  <c r="AJ19" i="61" s="1"/>
  <c r="AK19" i="61" s="1"/>
  <c r="AF19" i="60"/>
  <c r="AG19" i="60" s="1"/>
  <c r="AJ19" i="60" s="1"/>
  <c r="AK19" i="60" s="1"/>
  <c r="AE17" i="67"/>
  <c r="E19" i="65"/>
  <c r="AF17" i="54"/>
  <c r="AE16" i="57"/>
  <c r="AG16" i="57" s="1"/>
  <c r="AJ16" i="57" s="1"/>
  <c r="AK16" i="57" s="1"/>
  <c r="G17" i="57"/>
  <c r="J19" i="65"/>
  <c r="AE17" i="54"/>
  <c r="AG17" i="54" s="1"/>
  <c r="AJ17" i="54" s="1"/>
  <c r="AK17" i="54" s="1"/>
  <c r="C18" i="54"/>
  <c r="D18" i="54"/>
  <c r="AG15" i="54"/>
  <c r="AJ15" i="54" s="1"/>
  <c r="AK15" i="54" s="1"/>
  <c r="AE16" i="60"/>
  <c r="AG16" i="60" s="1"/>
  <c r="AJ16" i="60" s="1"/>
  <c r="AK16" i="60" s="1"/>
  <c r="AG14" i="54"/>
  <c r="AJ14" i="54" s="1"/>
  <c r="AK14" i="54" s="1"/>
  <c r="AG16" i="63"/>
  <c r="AJ16" i="63" s="1"/>
  <c r="AK16" i="63" s="1"/>
  <c r="AF14" i="64"/>
  <c r="AG14" i="64" s="1"/>
  <c r="AJ14" i="64" s="1"/>
  <c r="AK14" i="64" s="1"/>
  <c r="AF17" i="65"/>
  <c r="AG17" i="65" s="1"/>
  <c r="AJ17" i="65" s="1"/>
  <c r="AK17" i="65" s="1"/>
  <c r="K17" i="57"/>
  <c r="AH17" i="57" s="1"/>
  <c r="AF14" i="58"/>
  <c r="AE17" i="57"/>
  <c r="AG16" i="54"/>
  <c r="AJ16" i="54" s="1"/>
  <c r="AK16" i="54" s="1"/>
  <c r="AG14" i="66"/>
  <c r="AJ14" i="66" s="1"/>
  <c r="AK14" i="66" s="1"/>
  <c r="AG16" i="65"/>
  <c r="AJ16" i="65" s="1"/>
  <c r="AK16" i="65" s="1"/>
  <c r="H18" i="65"/>
  <c r="G18" i="65"/>
  <c r="J18" i="65"/>
  <c r="K18" i="65"/>
  <c r="AH18" i="65" s="1"/>
  <c r="E18" i="65"/>
  <c r="H19" i="65"/>
  <c r="G19" i="65"/>
  <c r="D20" i="65"/>
  <c r="B21" i="65"/>
  <c r="C20" i="65"/>
  <c r="K16" i="58"/>
  <c r="AH16" i="58" s="1"/>
  <c r="J16" i="58"/>
  <c r="H16" i="58"/>
  <c r="E16" i="58"/>
  <c r="G16" i="58"/>
  <c r="AG17" i="58"/>
  <c r="AJ17" i="58" s="1"/>
  <c r="AK17" i="58" s="1"/>
  <c r="K15" i="58"/>
  <c r="AH15" i="58" s="1"/>
  <c r="G15" i="58"/>
  <c r="J15" i="58"/>
  <c r="E15" i="58"/>
  <c r="AE15" i="58" s="1"/>
  <c r="H15" i="58"/>
  <c r="AF15" i="58" s="1"/>
  <c r="H17" i="57"/>
  <c r="J17" i="57"/>
  <c r="B19" i="57"/>
  <c r="C18" i="57"/>
  <c r="D18" i="57"/>
  <c r="H18" i="57" s="1"/>
  <c r="D19" i="54"/>
  <c r="B20" i="54"/>
  <c r="C19" i="54"/>
  <c r="AE15" i="66"/>
  <c r="AG17" i="67"/>
  <c r="AJ17" i="67" s="1"/>
  <c r="AK17" i="67" s="1"/>
  <c r="AJ15" i="57"/>
  <c r="AK15" i="57" s="1"/>
  <c r="AG14" i="57"/>
  <c r="AJ14" i="57" s="1"/>
  <c r="AK14" i="57" s="1"/>
  <c r="D16" i="62"/>
  <c r="C16" i="62"/>
  <c r="B17" i="62"/>
  <c r="K15" i="62"/>
  <c r="AH15" i="62" s="1"/>
  <c r="E15" i="62"/>
  <c r="H15" i="62"/>
  <c r="G15" i="62"/>
  <c r="J15" i="62"/>
  <c r="AE14" i="58"/>
  <c r="J15" i="67"/>
  <c r="E15" i="67"/>
  <c r="H15" i="67"/>
  <c r="AF15" i="67" s="1"/>
  <c r="K15" i="67"/>
  <c r="AH15" i="67" s="1"/>
  <c r="G15" i="67"/>
  <c r="H15" i="59"/>
  <c r="G15" i="59"/>
  <c r="K15" i="59"/>
  <c r="AH15" i="59" s="1"/>
  <c r="E15" i="59"/>
  <c r="AE15" i="59" s="1"/>
  <c r="J15" i="59"/>
  <c r="E14" i="59"/>
  <c r="H14" i="59"/>
  <c r="G14" i="59"/>
  <c r="K14" i="59"/>
  <c r="AH14" i="59" s="1"/>
  <c r="J14" i="59"/>
  <c r="B17" i="55"/>
  <c r="C16" i="55"/>
  <c r="D16" i="55"/>
  <c r="K17" i="61"/>
  <c r="AH17" i="61" s="1"/>
  <c r="E17" i="61"/>
  <c r="G17" i="61"/>
  <c r="H17" i="61"/>
  <c r="J17" i="61"/>
  <c r="H18" i="63"/>
  <c r="E18" i="63"/>
  <c r="K18" i="63"/>
  <c r="AH18" i="63" s="1"/>
  <c r="J18" i="63"/>
  <c r="G18" i="63"/>
  <c r="K15" i="60"/>
  <c r="AH15" i="60" s="1"/>
  <c r="G15" i="60"/>
  <c r="E15" i="60"/>
  <c r="J15" i="60"/>
  <c r="H15" i="60"/>
  <c r="B17" i="59"/>
  <c r="C16" i="59"/>
  <c r="D16" i="59"/>
  <c r="D21" i="60"/>
  <c r="C21" i="60"/>
  <c r="B22" i="60"/>
  <c r="D20" i="64"/>
  <c r="B21" i="64"/>
  <c r="C20" i="64"/>
  <c r="K20" i="60"/>
  <c r="AH20" i="60" s="1"/>
  <c r="G20" i="60"/>
  <c r="J20" i="60"/>
  <c r="E20" i="60"/>
  <c r="H20" i="60"/>
  <c r="AF20" i="60" s="1"/>
  <c r="H16" i="67"/>
  <c r="E16" i="67"/>
  <c r="K16" i="67"/>
  <c r="AH16" i="67" s="1"/>
  <c r="G16" i="67"/>
  <c r="J16" i="67"/>
  <c r="D19" i="63"/>
  <c r="B20" i="63"/>
  <c r="C19" i="63"/>
  <c r="K19" i="64"/>
  <c r="AH19" i="64" s="1"/>
  <c r="E19" i="64"/>
  <c r="H19" i="64"/>
  <c r="G19" i="64"/>
  <c r="J19" i="64"/>
  <c r="C16" i="66"/>
  <c r="D16" i="66"/>
  <c r="B17" i="66"/>
  <c r="AF15" i="66"/>
  <c r="AG16" i="64" l="1"/>
  <c r="AJ16" i="64" s="1"/>
  <c r="AK16" i="64" s="1"/>
  <c r="AG18" i="67"/>
  <c r="AJ18" i="67" s="1"/>
  <c r="AK18" i="67" s="1"/>
  <c r="AF20" i="61"/>
  <c r="AF19" i="65"/>
  <c r="AE19" i="65"/>
  <c r="AG20" i="61"/>
  <c r="AJ20" i="61" s="1"/>
  <c r="AK20" i="61" s="1"/>
  <c r="B21" i="67"/>
  <c r="D20" i="67"/>
  <c r="C20" i="67"/>
  <c r="J19" i="67"/>
  <c r="E19" i="67"/>
  <c r="K19" i="67"/>
  <c r="AH19" i="67" s="1"/>
  <c r="G19" i="67"/>
  <c r="H19" i="67"/>
  <c r="AF19" i="67" s="1"/>
  <c r="E21" i="61"/>
  <c r="G21" i="61"/>
  <c r="K21" i="61"/>
  <c r="AH21" i="61" s="1"/>
  <c r="H21" i="61"/>
  <c r="J21" i="61"/>
  <c r="D22" i="61"/>
  <c r="C22" i="61"/>
  <c r="B23" i="61"/>
  <c r="K18" i="58"/>
  <c r="AH18" i="58" s="1"/>
  <c r="E18" i="58"/>
  <c r="H18" i="58"/>
  <c r="G18" i="58"/>
  <c r="J18" i="58"/>
  <c r="C19" i="58"/>
  <c r="D19" i="58"/>
  <c r="B20" i="58"/>
  <c r="AG14" i="58"/>
  <c r="AJ14" i="58" s="1"/>
  <c r="AK14" i="58" s="1"/>
  <c r="AF17" i="57"/>
  <c r="AG17" i="57" s="1"/>
  <c r="AJ17" i="57" s="1"/>
  <c r="AK17" i="57" s="1"/>
  <c r="G18" i="54"/>
  <c r="H18" i="54"/>
  <c r="E18" i="54"/>
  <c r="AE18" i="54" s="1"/>
  <c r="J18" i="54"/>
  <c r="K18" i="54"/>
  <c r="AH18" i="54" s="1"/>
  <c r="AF16" i="58"/>
  <c r="AG15" i="66"/>
  <c r="AJ15" i="66" s="1"/>
  <c r="AK15" i="66" s="1"/>
  <c r="AF15" i="60"/>
  <c r="AE15" i="60"/>
  <c r="AG19" i="65"/>
  <c r="AJ19" i="65" s="1"/>
  <c r="AK19" i="65" s="1"/>
  <c r="G20" i="65"/>
  <c r="K20" i="65"/>
  <c r="AH20" i="65" s="1"/>
  <c r="E20" i="65"/>
  <c r="AE20" i="65" s="1"/>
  <c r="H20" i="65"/>
  <c r="J20" i="65"/>
  <c r="C21" i="65"/>
  <c r="B22" i="65"/>
  <c r="D21" i="65"/>
  <c r="AE18" i="65"/>
  <c r="AF18" i="65"/>
  <c r="AE19" i="64"/>
  <c r="AF19" i="64"/>
  <c r="AG15" i="58"/>
  <c r="AJ15" i="58" s="1"/>
  <c r="AK15" i="58" s="1"/>
  <c r="AE16" i="58"/>
  <c r="AG16" i="58" s="1"/>
  <c r="AJ16" i="58" s="1"/>
  <c r="AK16" i="58" s="1"/>
  <c r="J18" i="57"/>
  <c r="K18" i="57"/>
  <c r="AH18" i="57" s="1"/>
  <c r="G18" i="57"/>
  <c r="E18" i="57"/>
  <c r="AF18" i="57"/>
  <c r="B20" i="57"/>
  <c r="D19" i="57"/>
  <c r="H19" i="57" s="1"/>
  <c r="C19" i="57"/>
  <c r="C20" i="54"/>
  <c r="D20" i="54"/>
  <c r="B21" i="54"/>
  <c r="E19" i="54"/>
  <c r="J19" i="54"/>
  <c r="K19" i="54"/>
  <c r="AH19" i="54" s="1"/>
  <c r="H19" i="54"/>
  <c r="AF19" i="54" s="1"/>
  <c r="G19" i="54"/>
  <c r="AE19" i="54" s="1"/>
  <c r="AE20" i="60"/>
  <c r="AE18" i="63"/>
  <c r="AE15" i="62"/>
  <c r="B18" i="62"/>
  <c r="C17" i="62"/>
  <c r="D17" i="62"/>
  <c r="K16" i="62"/>
  <c r="AH16" i="62" s="1"/>
  <c r="G16" i="62"/>
  <c r="H16" i="62"/>
  <c r="E16" i="62"/>
  <c r="AE16" i="62" s="1"/>
  <c r="J16" i="62"/>
  <c r="AF15" i="62"/>
  <c r="J16" i="66"/>
  <c r="E16" i="66"/>
  <c r="H16" i="66"/>
  <c r="K16" i="66"/>
  <c r="AH16" i="66" s="1"/>
  <c r="G16" i="66"/>
  <c r="C20" i="63"/>
  <c r="B21" i="63"/>
  <c r="D20" i="63"/>
  <c r="AF16" i="67"/>
  <c r="B22" i="64"/>
  <c r="D21" i="64"/>
  <c r="C21" i="64"/>
  <c r="AE14" i="59"/>
  <c r="C17" i="66"/>
  <c r="B18" i="66"/>
  <c r="D17" i="66"/>
  <c r="J19" i="63"/>
  <c r="E19" i="63"/>
  <c r="G19" i="63"/>
  <c r="H19" i="63"/>
  <c r="K19" i="63"/>
  <c r="AH19" i="63" s="1"/>
  <c r="AE16" i="67"/>
  <c r="AG20" i="60"/>
  <c r="AJ20" i="60" s="1"/>
  <c r="AK20" i="60" s="1"/>
  <c r="E20" i="64"/>
  <c r="K20" i="64"/>
  <c r="AH20" i="64" s="1"/>
  <c r="G20" i="64"/>
  <c r="J20" i="64"/>
  <c r="H20" i="64"/>
  <c r="C22" i="60"/>
  <c r="D22" i="60"/>
  <c r="B23" i="60"/>
  <c r="G21" i="60"/>
  <c r="K21" i="60"/>
  <c r="AH21" i="60" s="1"/>
  <c r="H21" i="60"/>
  <c r="E21" i="60"/>
  <c r="J21" i="60"/>
  <c r="G16" i="59"/>
  <c r="K16" i="59"/>
  <c r="AH16" i="59" s="1"/>
  <c r="J16" i="59"/>
  <c r="H16" i="59"/>
  <c r="E16" i="59"/>
  <c r="AE16" i="59" s="1"/>
  <c r="D17" i="59"/>
  <c r="E17" i="59" s="1"/>
  <c r="C17" i="59"/>
  <c r="B18" i="59"/>
  <c r="AF18" i="63"/>
  <c r="AF17" i="61"/>
  <c r="AE17" i="61"/>
  <c r="C17" i="55"/>
  <c r="D17" i="55"/>
  <c r="B18" i="55"/>
  <c r="AF14" i="59"/>
  <c r="AG14" i="59" s="1"/>
  <c r="AJ14" i="59" s="1"/>
  <c r="AK14" i="59" s="1"/>
  <c r="AF15" i="59"/>
  <c r="AG15" i="59" s="1"/>
  <c r="AJ15" i="59" s="1"/>
  <c r="AK15" i="59" s="1"/>
  <c r="AE15" i="67"/>
  <c r="AG15" i="67" s="1"/>
  <c r="AJ15" i="67" s="1"/>
  <c r="AK15" i="67" s="1"/>
  <c r="AF18" i="58" l="1"/>
  <c r="AE18" i="58"/>
  <c r="AG18" i="63"/>
  <c r="AJ18" i="63" s="1"/>
  <c r="AK18" i="63" s="1"/>
  <c r="AE21" i="60"/>
  <c r="AG19" i="64"/>
  <c r="AJ19" i="64" s="1"/>
  <c r="AK19" i="64" s="1"/>
  <c r="AF21" i="61"/>
  <c r="AE21" i="61"/>
  <c r="E20" i="67"/>
  <c r="K20" i="67"/>
  <c r="AH20" i="67" s="1"/>
  <c r="H20" i="67"/>
  <c r="G20" i="67"/>
  <c r="J20" i="67"/>
  <c r="AE19" i="67"/>
  <c r="AG19" i="67" s="1"/>
  <c r="AJ19" i="67" s="1"/>
  <c r="AK19" i="67" s="1"/>
  <c r="C21" i="67"/>
  <c r="D21" i="67"/>
  <c r="B22" i="67"/>
  <c r="AF16" i="62"/>
  <c r="AG16" i="62" s="1"/>
  <c r="AJ16" i="62" s="1"/>
  <c r="AK16" i="62" s="1"/>
  <c r="C23" i="61"/>
  <c r="B24" i="61"/>
  <c r="D23" i="61"/>
  <c r="K22" i="61"/>
  <c r="AH22" i="61" s="1"/>
  <c r="G22" i="61"/>
  <c r="H22" i="61"/>
  <c r="E22" i="61"/>
  <c r="AE22" i="61" s="1"/>
  <c r="J22" i="61"/>
  <c r="AG21" i="61"/>
  <c r="AJ21" i="61" s="1"/>
  <c r="AK21" i="61" s="1"/>
  <c r="AF21" i="60"/>
  <c r="B21" i="58"/>
  <c r="C20" i="58"/>
  <c r="D20" i="58"/>
  <c r="H19" i="58"/>
  <c r="K19" i="58"/>
  <c r="AH19" i="58" s="1"/>
  <c r="J19" i="58"/>
  <c r="E19" i="58"/>
  <c r="G19" i="58"/>
  <c r="AG18" i="58"/>
  <c r="AJ18" i="58" s="1"/>
  <c r="AK18" i="58" s="1"/>
  <c r="AF16" i="66"/>
  <c r="AF18" i="54"/>
  <c r="AG18" i="54" s="1"/>
  <c r="AJ18" i="54" s="1"/>
  <c r="AK18" i="54" s="1"/>
  <c r="AG15" i="60"/>
  <c r="AJ15" i="60" s="1"/>
  <c r="AK15" i="60" s="1"/>
  <c r="AG18" i="65"/>
  <c r="AJ18" i="65" s="1"/>
  <c r="AK18" i="65" s="1"/>
  <c r="J21" i="65"/>
  <c r="E21" i="65"/>
  <c r="G21" i="65"/>
  <c r="K21" i="65"/>
  <c r="AH21" i="65" s="1"/>
  <c r="H21" i="65"/>
  <c r="AF21" i="65" s="1"/>
  <c r="D22" i="65"/>
  <c r="C22" i="65"/>
  <c r="B23" i="65"/>
  <c r="AF20" i="65"/>
  <c r="AG20" i="65" s="1"/>
  <c r="AJ20" i="65" s="1"/>
  <c r="AK20" i="65" s="1"/>
  <c r="C20" i="57"/>
  <c r="B21" i="57"/>
  <c r="D20" i="57"/>
  <c r="J19" i="57"/>
  <c r="K19" i="57"/>
  <c r="AH19" i="57" s="1"/>
  <c r="E19" i="57"/>
  <c r="G19" i="57"/>
  <c r="AE18" i="57"/>
  <c r="AG18" i="57" s="1"/>
  <c r="AJ18" i="57" s="1"/>
  <c r="AK18" i="57" s="1"/>
  <c r="H20" i="54"/>
  <c r="E20" i="54"/>
  <c r="G20" i="54"/>
  <c r="K20" i="54"/>
  <c r="AH20" i="54" s="1"/>
  <c r="J20" i="54"/>
  <c r="AF20" i="54" s="1"/>
  <c r="AG19" i="54"/>
  <c r="AJ19" i="54" s="1"/>
  <c r="AK19" i="54" s="1"/>
  <c r="B22" i="54"/>
  <c r="D21" i="54"/>
  <c r="C21" i="54"/>
  <c r="AG17" i="61"/>
  <c r="AJ17" i="61" s="1"/>
  <c r="AK17" i="61" s="1"/>
  <c r="AF16" i="59"/>
  <c r="AG16" i="59" s="1"/>
  <c r="AJ16" i="59" s="1"/>
  <c r="AK16" i="59" s="1"/>
  <c r="AG21" i="60"/>
  <c r="AJ21" i="60" s="1"/>
  <c r="AK21" i="60" s="1"/>
  <c r="AF20" i="64"/>
  <c r="AF19" i="63"/>
  <c r="AE19" i="63"/>
  <c r="G17" i="62"/>
  <c r="E17" i="62"/>
  <c r="H17" i="62"/>
  <c r="J17" i="62"/>
  <c r="K17" i="62"/>
  <c r="AH17" i="62" s="1"/>
  <c r="B19" i="62"/>
  <c r="D18" i="62"/>
  <c r="C18" i="62"/>
  <c r="AG15" i="62"/>
  <c r="AJ15" i="62" s="1"/>
  <c r="AK15" i="62" s="1"/>
  <c r="B19" i="59"/>
  <c r="C18" i="59"/>
  <c r="D18" i="59"/>
  <c r="K17" i="59"/>
  <c r="AH17" i="59" s="1"/>
  <c r="J17" i="59"/>
  <c r="H17" i="59"/>
  <c r="G17" i="59"/>
  <c r="E22" i="60"/>
  <c r="H22" i="60"/>
  <c r="K22" i="60"/>
  <c r="AH22" i="60" s="1"/>
  <c r="G22" i="60"/>
  <c r="J22" i="60"/>
  <c r="E21" i="64"/>
  <c r="J21" i="64"/>
  <c r="K21" i="64"/>
  <c r="AH21" i="64" s="1"/>
  <c r="G21" i="64"/>
  <c r="H21" i="64"/>
  <c r="H20" i="63"/>
  <c r="E20" i="63"/>
  <c r="G20" i="63"/>
  <c r="K20" i="63"/>
  <c r="AH20" i="63" s="1"/>
  <c r="J20" i="63"/>
  <c r="B19" i="55"/>
  <c r="C18" i="55"/>
  <c r="D18" i="55"/>
  <c r="AE20" i="64"/>
  <c r="H17" i="66"/>
  <c r="G17" i="66"/>
  <c r="J17" i="66"/>
  <c r="E17" i="66"/>
  <c r="K17" i="66"/>
  <c r="AH17" i="66" s="1"/>
  <c r="B24" i="60"/>
  <c r="D23" i="60"/>
  <c r="C23" i="60"/>
  <c r="C18" i="66"/>
  <c r="D18" i="66"/>
  <c r="B19" i="66"/>
  <c r="D22" i="64"/>
  <c r="B23" i="64"/>
  <c r="C22" i="64"/>
  <c r="AG16" i="67"/>
  <c r="AJ16" i="67" s="1"/>
  <c r="AK16" i="67" s="1"/>
  <c r="B22" i="63"/>
  <c r="C21" i="63"/>
  <c r="D21" i="63"/>
  <c r="AE16" i="66"/>
  <c r="AG16" i="66" s="1"/>
  <c r="AJ16" i="66" s="1"/>
  <c r="AK16" i="66" s="1"/>
  <c r="AE21" i="65" l="1"/>
  <c r="AE17" i="59"/>
  <c r="C22" i="67"/>
  <c r="D22" i="67"/>
  <c r="B23" i="67"/>
  <c r="AF20" i="67"/>
  <c r="K21" i="67"/>
  <c r="AH21" i="67" s="1"/>
  <c r="J21" i="67"/>
  <c r="G21" i="67"/>
  <c r="E21" i="67"/>
  <c r="H21" i="67"/>
  <c r="AE20" i="67"/>
  <c r="AF20" i="63"/>
  <c r="AE20" i="63"/>
  <c r="AF22" i="61"/>
  <c r="AG22" i="61" s="1"/>
  <c r="AJ22" i="61" s="1"/>
  <c r="AK22" i="61" s="1"/>
  <c r="B25" i="61"/>
  <c r="C24" i="61"/>
  <c r="D24" i="61"/>
  <c r="J23" i="61"/>
  <c r="K23" i="61"/>
  <c r="AH23" i="61" s="1"/>
  <c r="H23" i="61"/>
  <c r="AF23" i="61" s="1"/>
  <c r="E23" i="61"/>
  <c r="G23" i="61"/>
  <c r="AF17" i="59"/>
  <c r="AF19" i="58"/>
  <c r="AE19" i="58"/>
  <c r="H20" i="58"/>
  <c r="E20" i="58"/>
  <c r="G20" i="58"/>
  <c r="J20" i="58"/>
  <c r="K20" i="58"/>
  <c r="AH20" i="58" s="1"/>
  <c r="B22" i="58"/>
  <c r="C21" i="58"/>
  <c r="D21" i="58"/>
  <c r="AF22" i="60"/>
  <c r="AG20" i="64"/>
  <c r="AJ20" i="64" s="1"/>
  <c r="AK20" i="64" s="1"/>
  <c r="AE22" i="60"/>
  <c r="AG19" i="63"/>
  <c r="AJ19" i="63" s="1"/>
  <c r="AK19" i="63" s="1"/>
  <c r="AF17" i="62"/>
  <c r="AE20" i="54"/>
  <c r="AG20" i="54" s="1"/>
  <c r="AJ20" i="54" s="1"/>
  <c r="AK20" i="54" s="1"/>
  <c r="AE19" i="57"/>
  <c r="AF19" i="57"/>
  <c r="AG21" i="65"/>
  <c r="AJ21" i="65" s="1"/>
  <c r="AK21" i="65" s="1"/>
  <c r="D23" i="65"/>
  <c r="C23" i="65"/>
  <c r="B24" i="65"/>
  <c r="H22" i="65"/>
  <c r="E22" i="65"/>
  <c r="G22" i="65"/>
  <c r="J22" i="65"/>
  <c r="K22" i="65"/>
  <c r="AH22" i="65" s="1"/>
  <c r="AE17" i="62"/>
  <c r="C21" i="57"/>
  <c r="B22" i="57"/>
  <c r="D21" i="57"/>
  <c r="G20" i="57"/>
  <c r="K20" i="57"/>
  <c r="AH20" i="57" s="1"/>
  <c r="J20" i="57"/>
  <c r="H20" i="57"/>
  <c r="E20" i="57"/>
  <c r="AE20" i="57" s="1"/>
  <c r="J21" i="54"/>
  <c r="E21" i="54"/>
  <c r="G21" i="54"/>
  <c r="K21" i="54"/>
  <c r="AH21" i="54" s="1"/>
  <c r="H21" i="54"/>
  <c r="AF21" i="54" s="1"/>
  <c r="B23" i="54"/>
  <c r="D22" i="54"/>
  <c r="C22" i="54"/>
  <c r="AG20" i="63"/>
  <c r="AJ20" i="63" s="1"/>
  <c r="AK20" i="63" s="1"/>
  <c r="B20" i="62"/>
  <c r="C19" i="62"/>
  <c r="D19" i="62"/>
  <c r="J18" i="62"/>
  <c r="K18" i="62"/>
  <c r="AH18" i="62" s="1"/>
  <c r="G18" i="62"/>
  <c r="H18" i="62"/>
  <c r="E18" i="62"/>
  <c r="AE18" i="62" s="1"/>
  <c r="B25" i="60"/>
  <c r="C24" i="60"/>
  <c r="D24" i="60"/>
  <c r="C19" i="55"/>
  <c r="D19" i="55"/>
  <c r="B20" i="55"/>
  <c r="J22" i="64"/>
  <c r="G22" i="64"/>
  <c r="H22" i="64"/>
  <c r="K22" i="64"/>
  <c r="AH22" i="64" s="1"/>
  <c r="E22" i="64"/>
  <c r="J18" i="66"/>
  <c r="K18" i="66"/>
  <c r="AH18" i="66" s="1"/>
  <c r="H18" i="66"/>
  <c r="AF18" i="66" s="1"/>
  <c r="E18" i="66"/>
  <c r="G18" i="66"/>
  <c r="AE17" i="66"/>
  <c r="E21" i="63"/>
  <c r="K21" i="63"/>
  <c r="AH21" i="63" s="1"/>
  <c r="G21" i="63"/>
  <c r="H21" i="63"/>
  <c r="J21" i="63"/>
  <c r="C22" i="63"/>
  <c r="B23" i="63"/>
  <c r="D22" i="63"/>
  <c r="D23" i="64"/>
  <c r="B24" i="64"/>
  <c r="C23" i="64"/>
  <c r="B20" i="66"/>
  <c r="D19" i="66"/>
  <c r="C19" i="66"/>
  <c r="K23" i="60"/>
  <c r="AH23" i="60" s="1"/>
  <c r="G23" i="60"/>
  <c r="E23" i="60"/>
  <c r="J23" i="60"/>
  <c r="H23" i="60"/>
  <c r="AF17" i="66"/>
  <c r="AG17" i="66" s="1"/>
  <c r="AJ17" i="66" s="1"/>
  <c r="AK17" i="66" s="1"/>
  <c r="AF21" i="64"/>
  <c r="AE21" i="64"/>
  <c r="AG22" i="60"/>
  <c r="AJ22" i="60" s="1"/>
  <c r="AK22" i="60" s="1"/>
  <c r="G18" i="59"/>
  <c r="E18" i="59"/>
  <c r="K18" i="59"/>
  <c r="AH18" i="59" s="1"/>
  <c r="H18" i="59"/>
  <c r="J18" i="59"/>
  <c r="B20" i="59"/>
  <c r="C19" i="59"/>
  <c r="D19" i="59"/>
  <c r="AE23" i="61" l="1"/>
  <c r="AG17" i="59"/>
  <c r="AJ17" i="59" s="1"/>
  <c r="AK17" i="59" s="1"/>
  <c r="AE20" i="58"/>
  <c r="AG19" i="58"/>
  <c r="AJ19" i="58" s="1"/>
  <c r="AK19" i="58" s="1"/>
  <c r="AF22" i="65"/>
  <c r="AG20" i="67"/>
  <c r="AJ20" i="67" s="1"/>
  <c r="AK20" i="67" s="1"/>
  <c r="K22" i="67"/>
  <c r="AH22" i="67" s="1"/>
  <c r="E22" i="67"/>
  <c r="H22" i="67"/>
  <c r="G22" i="67"/>
  <c r="J22" i="67"/>
  <c r="AF21" i="67"/>
  <c r="AE21" i="67"/>
  <c r="B24" i="67"/>
  <c r="C23" i="67"/>
  <c r="D23" i="67"/>
  <c r="AE22" i="65"/>
  <c r="AG17" i="62"/>
  <c r="AJ17" i="62" s="1"/>
  <c r="AK17" i="62" s="1"/>
  <c r="J24" i="61"/>
  <c r="H24" i="61"/>
  <c r="AF24" i="61" s="1"/>
  <c r="G24" i="61"/>
  <c r="E24" i="61"/>
  <c r="AE24" i="61" s="1"/>
  <c r="AG24" i="61" s="1"/>
  <c r="K24" i="61"/>
  <c r="AH24" i="61" s="1"/>
  <c r="B26" i="61"/>
  <c r="D25" i="61"/>
  <c r="C25" i="61"/>
  <c r="AG23" i="61"/>
  <c r="AJ23" i="61" s="1"/>
  <c r="AK23" i="61" s="1"/>
  <c r="G21" i="58"/>
  <c r="H21" i="58"/>
  <c r="J21" i="58"/>
  <c r="E21" i="58"/>
  <c r="K21" i="58"/>
  <c r="AH21" i="58" s="1"/>
  <c r="C22" i="58"/>
  <c r="D22" i="58"/>
  <c r="B23" i="58"/>
  <c r="AF20" i="58"/>
  <c r="AG20" i="58" s="1"/>
  <c r="AJ20" i="58" s="1"/>
  <c r="AK20" i="58" s="1"/>
  <c r="AF22" i="64"/>
  <c r="AG19" i="57"/>
  <c r="AJ19" i="57" s="1"/>
  <c r="AK19" i="57" s="1"/>
  <c r="AG22" i="65"/>
  <c r="AJ22" i="65" s="1"/>
  <c r="AK22" i="65" s="1"/>
  <c r="AF18" i="59"/>
  <c r="AE18" i="59"/>
  <c r="AF20" i="57"/>
  <c r="AG20" i="57" s="1"/>
  <c r="AJ20" i="57" s="1"/>
  <c r="AK20" i="57" s="1"/>
  <c r="D24" i="65"/>
  <c r="C24" i="65"/>
  <c r="B25" i="65"/>
  <c r="J23" i="65"/>
  <c r="G23" i="65"/>
  <c r="H23" i="65"/>
  <c r="AF23" i="65" s="1"/>
  <c r="E23" i="65"/>
  <c r="AE23" i="65" s="1"/>
  <c r="K23" i="65"/>
  <c r="AH23" i="65" s="1"/>
  <c r="AF21" i="63"/>
  <c r="AE21" i="63"/>
  <c r="AG21" i="63" s="1"/>
  <c r="AJ21" i="63" s="1"/>
  <c r="AK21" i="63" s="1"/>
  <c r="B23" i="57"/>
  <c r="C22" i="57"/>
  <c r="D22" i="57"/>
  <c r="H22" i="57" s="1"/>
  <c r="E21" i="57"/>
  <c r="H21" i="57"/>
  <c r="K21" i="57"/>
  <c r="AH21" i="57" s="1"/>
  <c r="J21" i="57"/>
  <c r="G21" i="57"/>
  <c r="D23" i="54"/>
  <c r="C23" i="54"/>
  <c r="B24" i="54"/>
  <c r="H22" i="54"/>
  <c r="G22" i="54"/>
  <c r="J22" i="54"/>
  <c r="E22" i="54"/>
  <c r="AE22" i="54" s="1"/>
  <c r="K22" i="54"/>
  <c r="AH22" i="54" s="1"/>
  <c r="AE21" i="54"/>
  <c r="AG21" i="54" s="1"/>
  <c r="AJ21" i="54" s="1"/>
  <c r="AK21" i="54" s="1"/>
  <c r="AF23" i="60"/>
  <c r="AE23" i="60"/>
  <c r="AF18" i="62"/>
  <c r="AG18" i="62" s="1"/>
  <c r="AJ18" i="62" s="1"/>
  <c r="AK18" i="62" s="1"/>
  <c r="AE18" i="66"/>
  <c r="AG18" i="66" s="1"/>
  <c r="AJ18" i="66" s="1"/>
  <c r="AK18" i="66" s="1"/>
  <c r="G19" i="62"/>
  <c r="H19" i="62"/>
  <c r="K19" i="62"/>
  <c r="AH19" i="62" s="1"/>
  <c r="J19" i="62"/>
  <c r="E19" i="62"/>
  <c r="AE19" i="62" s="1"/>
  <c r="B21" i="62"/>
  <c r="D20" i="62"/>
  <c r="C20" i="62"/>
  <c r="D20" i="66"/>
  <c r="C20" i="66"/>
  <c r="B21" i="66"/>
  <c r="G23" i="64"/>
  <c r="E23" i="64"/>
  <c r="J23" i="64"/>
  <c r="K23" i="64"/>
  <c r="AH23" i="64" s="1"/>
  <c r="H23" i="64"/>
  <c r="AF23" i="64" s="1"/>
  <c r="B24" i="63"/>
  <c r="C23" i="63"/>
  <c r="D23" i="63"/>
  <c r="B21" i="55"/>
  <c r="C20" i="55"/>
  <c r="D20" i="55"/>
  <c r="H19" i="59"/>
  <c r="J19" i="59"/>
  <c r="G19" i="59"/>
  <c r="E19" i="59"/>
  <c r="K19" i="59"/>
  <c r="AH19" i="59" s="1"/>
  <c r="B21" i="59"/>
  <c r="C20" i="59"/>
  <c r="D20" i="59"/>
  <c r="AG21" i="64"/>
  <c r="AJ21" i="64" s="1"/>
  <c r="AK21" i="64" s="1"/>
  <c r="J19" i="66"/>
  <c r="E19" i="66"/>
  <c r="G19" i="66"/>
  <c r="H19" i="66"/>
  <c r="K19" i="66"/>
  <c r="AH19" i="66" s="1"/>
  <c r="C24" i="64"/>
  <c r="B25" i="64"/>
  <c r="D24" i="64"/>
  <c r="J22" i="63"/>
  <c r="K22" i="63"/>
  <c r="AH22" i="63" s="1"/>
  <c r="E22" i="63"/>
  <c r="H22" i="63"/>
  <c r="G22" i="63"/>
  <c r="AE22" i="64"/>
  <c r="AG22" i="64" s="1"/>
  <c r="AJ22" i="64" s="1"/>
  <c r="AK22" i="64" s="1"/>
  <c r="J24" i="60"/>
  <c r="K24" i="60"/>
  <c r="AH24" i="60" s="1"/>
  <c r="G24" i="60"/>
  <c r="E24" i="60"/>
  <c r="H24" i="60"/>
  <c r="AF24" i="60" s="1"/>
  <c r="D25" i="60"/>
  <c r="C25" i="60"/>
  <c r="B26" i="60"/>
  <c r="AF21" i="57" l="1"/>
  <c r="AE21" i="57"/>
  <c r="AJ24" i="61"/>
  <c r="AK24" i="61" s="1"/>
  <c r="AE21" i="58"/>
  <c r="AF21" i="58"/>
  <c r="AG21" i="58" s="1"/>
  <c r="AJ21" i="58" s="1"/>
  <c r="AK21" i="58" s="1"/>
  <c r="AF22" i="67"/>
  <c r="E23" i="67"/>
  <c r="G23" i="67"/>
  <c r="H23" i="67"/>
  <c r="J23" i="67"/>
  <c r="K23" i="67"/>
  <c r="AH23" i="67" s="1"/>
  <c r="C24" i="67"/>
  <c r="B25" i="67"/>
  <c r="D24" i="67"/>
  <c r="AG21" i="67"/>
  <c r="AJ21" i="67" s="1"/>
  <c r="AK21" i="67" s="1"/>
  <c r="AE22" i="67"/>
  <c r="AF19" i="66"/>
  <c r="AE19" i="66"/>
  <c r="B27" i="61"/>
  <c r="C26" i="61"/>
  <c r="D26" i="61"/>
  <c r="E25" i="61"/>
  <c r="H25" i="61"/>
  <c r="G25" i="61"/>
  <c r="K25" i="61"/>
  <c r="AH25" i="61" s="1"/>
  <c r="J25" i="61"/>
  <c r="C23" i="58"/>
  <c r="B24" i="58"/>
  <c r="D23" i="58"/>
  <c r="K22" i="58"/>
  <c r="AH22" i="58" s="1"/>
  <c r="H22" i="58"/>
  <c r="E22" i="58"/>
  <c r="J22" i="58"/>
  <c r="G22" i="58"/>
  <c r="AG18" i="59"/>
  <c r="AJ18" i="59" s="1"/>
  <c r="AK18" i="59" s="1"/>
  <c r="AG23" i="65"/>
  <c r="AJ23" i="65" s="1"/>
  <c r="AK23" i="65" s="1"/>
  <c r="AE23" i="64"/>
  <c r="AG23" i="64" s="1"/>
  <c r="AJ23" i="64" s="1"/>
  <c r="AK23" i="64" s="1"/>
  <c r="AG21" i="57"/>
  <c r="AJ21" i="57" s="1"/>
  <c r="AK21" i="57" s="1"/>
  <c r="B26" i="65"/>
  <c r="C25" i="65"/>
  <c r="D25" i="65"/>
  <c r="K24" i="65"/>
  <c r="AH24" i="65" s="1"/>
  <c r="H24" i="65"/>
  <c r="G24" i="65"/>
  <c r="J24" i="65"/>
  <c r="E24" i="65"/>
  <c r="AE24" i="65" s="1"/>
  <c r="K22" i="57"/>
  <c r="AH22" i="57" s="1"/>
  <c r="G22" i="57"/>
  <c r="J22" i="57"/>
  <c r="E22" i="57"/>
  <c r="AE22" i="57" s="1"/>
  <c r="B24" i="57"/>
  <c r="D23" i="57"/>
  <c r="C23" i="57"/>
  <c r="AF22" i="54"/>
  <c r="AG22" i="54" s="1"/>
  <c r="AJ22" i="54" s="1"/>
  <c r="AK22" i="54" s="1"/>
  <c r="B25" i="54"/>
  <c r="D24" i="54"/>
  <c r="C24" i="54"/>
  <c r="H23" i="54"/>
  <c r="E23" i="54"/>
  <c r="K23" i="54"/>
  <c r="AH23" i="54" s="1"/>
  <c r="G23" i="54"/>
  <c r="AE23" i="54" s="1"/>
  <c r="J23" i="54"/>
  <c r="AF23" i="54" s="1"/>
  <c r="AG23" i="60"/>
  <c r="AJ23" i="60" s="1"/>
  <c r="AK23" i="60" s="1"/>
  <c r="E20" i="62"/>
  <c r="J20" i="62"/>
  <c r="H20" i="62"/>
  <c r="G20" i="62"/>
  <c r="K20" i="62"/>
  <c r="AH20" i="62" s="1"/>
  <c r="AF22" i="63"/>
  <c r="AF19" i="59"/>
  <c r="D21" i="62"/>
  <c r="B22" i="62"/>
  <c r="C21" i="62"/>
  <c r="AF19" i="62"/>
  <c r="AG19" i="62" s="1"/>
  <c r="AJ19" i="62" s="1"/>
  <c r="AK19" i="62" s="1"/>
  <c r="C21" i="55"/>
  <c r="D21" i="55"/>
  <c r="B22" i="55"/>
  <c r="B22" i="66"/>
  <c r="D21" i="66"/>
  <c r="C21" i="66"/>
  <c r="H20" i="66"/>
  <c r="E20" i="66"/>
  <c r="K20" i="66"/>
  <c r="AH20" i="66" s="1"/>
  <c r="G20" i="66"/>
  <c r="J20" i="66"/>
  <c r="E24" i="64"/>
  <c r="J24" i="64"/>
  <c r="K24" i="64"/>
  <c r="AH24" i="64" s="1"/>
  <c r="H24" i="64"/>
  <c r="AF24" i="64" s="1"/>
  <c r="G24" i="64"/>
  <c r="B27" i="60"/>
  <c r="D26" i="60"/>
  <c r="C26" i="60"/>
  <c r="H25" i="60"/>
  <c r="G25" i="60"/>
  <c r="E25" i="60"/>
  <c r="K25" i="60"/>
  <c r="AH25" i="60" s="1"/>
  <c r="J25" i="60"/>
  <c r="AE24" i="60"/>
  <c r="AG24" i="60" s="1"/>
  <c r="AJ24" i="60" s="1"/>
  <c r="AK24" i="60" s="1"/>
  <c r="AE22" i="63"/>
  <c r="B26" i="64"/>
  <c r="C25" i="64"/>
  <c r="D25" i="64"/>
  <c r="K20" i="59"/>
  <c r="AH20" i="59" s="1"/>
  <c r="E20" i="59"/>
  <c r="G20" i="59"/>
  <c r="J20" i="59"/>
  <c r="H20" i="59"/>
  <c r="B22" i="59"/>
  <c r="C21" i="59"/>
  <c r="D21" i="59"/>
  <c r="AE19" i="59"/>
  <c r="G23" i="63"/>
  <c r="E23" i="63"/>
  <c r="J23" i="63"/>
  <c r="K23" i="63"/>
  <c r="AH23" i="63" s="1"/>
  <c r="H23" i="63"/>
  <c r="D24" i="63"/>
  <c r="C24" i="63"/>
  <c r="B25" i="63"/>
  <c r="AG19" i="66" l="1"/>
  <c r="AJ19" i="66" s="1"/>
  <c r="AK19" i="66" s="1"/>
  <c r="B26" i="67"/>
  <c r="C25" i="67"/>
  <c r="D25" i="67"/>
  <c r="AF23" i="67"/>
  <c r="AE23" i="67"/>
  <c r="K24" i="67"/>
  <c r="AH24" i="67" s="1"/>
  <c r="J24" i="67"/>
  <c r="H24" i="67"/>
  <c r="AF24" i="67" s="1"/>
  <c r="E24" i="67"/>
  <c r="G24" i="67"/>
  <c r="AG22" i="67"/>
  <c r="AJ22" i="67" s="1"/>
  <c r="AK22" i="67" s="1"/>
  <c r="AE25" i="61"/>
  <c r="AF25" i="61"/>
  <c r="AG25" i="61" s="1"/>
  <c r="AJ25" i="61" s="1"/>
  <c r="AK25" i="61" s="1"/>
  <c r="K26" i="61"/>
  <c r="AH26" i="61" s="1"/>
  <c r="J26" i="61"/>
  <c r="G26" i="61"/>
  <c r="H26" i="61"/>
  <c r="AF26" i="61" s="1"/>
  <c r="E26" i="61"/>
  <c r="AE26" i="61" s="1"/>
  <c r="B28" i="61"/>
  <c r="C27" i="61"/>
  <c r="D27" i="61"/>
  <c r="AE22" i="58"/>
  <c r="B25" i="58"/>
  <c r="C24" i="58"/>
  <c r="D24" i="58"/>
  <c r="AF22" i="58"/>
  <c r="AG22" i="58" s="1"/>
  <c r="AJ22" i="58" s="1"/>
  <c r="AK22" i="58" s="1"/>
  <c r="H23" i="58"/>
  <c r="E23" i="58"/>
  <c r="G23" i="58"/>
  <c r="K23" i="58"/>
  <c r="AH23" i="58" s="1"/>
  <c r="J23" i="58"/>
  <c r="AF22" i="57"/>
  <c r="AG22" i="57" s="1"/>
  <c r="AJ22" i="57" s="1"/>
  <c r="AK22" i="57" s="1"/>
  <c r="AF23" i="63"/>
  <c r="AG19" i="59"/>
  <c r="AJ19" i="59" s="1"/>
  <c r="AK19" i="59" s="1"/>
  <c r="AG22" i="63"/>
  <c r="AJ22" i="63" s="1"/>
  <c r="AK22" i="63" s="1"/>
  <c r="AG23" i="54"/>
  <c r="AJ23" i="54" s="1"/>
  <c r="AK23" i="54" s="1"/>
  <c r="AF20" i="66"/>
  <c r="AE20" i="66"/>
  <c r="AF24" i="65"/>
  <c r="AG24" i="65" s="1"/>
  <c r="AJ24" i="65" s="1"/>
  <c r="AK24" i="65" s="1"/>
  <c r="H25" i="65"/>
  <c r="E25" i="65"/>
  <c r="K25" i="65"/>
  <c r="AH25" i="65" s="1"/>
  <c r="G25" i="65"/>
  <c r="J25" i="65"/>
  <c r="C26" i="65"/>
  <c r="D26" i="65"/>
  <c r="B27" i="65"/>
  <c r="AE20" i="62"/>
  <c r="B25" i="57"/>
  <c r="C24" i="57"/>
  <c r="D24" i="57"/>
  <c r="J23" i="57"/>
  <c r="H23" i="57"/>
  <c r="G23" i="57"/>
  <c r="K23" i="57"/>
  <c r="AH23" i="57" s="1"/>
  <c r="E23" i="57"/>
  <c r="AE23" i="57" s="1"/>
  <c r="K24" i="54"/>
  <c r="AH24" i="54" s="1"/>
  <c r="G24" i="54"/>
  <c r="J24" i="54"/>
  <c r="E24" i="54"/>
  <c r="H24" i="54"/>
  <c r="AF24" i="54" s="1"/>
  <c r="C25" i="54"/>
  <c r="B26" i="54"/>
  <c r="D25" i="54"/>
  <c r="AE20" i="59"/>
  <c r="AG20" i="66"/>
  <c r="AJ20" i="66" s="1"/>
  <c r="AK20" i="66" s="1"/>
  <c r="D22" i="62"/>
  <c r="B23" i="62"/>
  <c r="C22" i="62"/>
  <c r="J21" i="62"/>
  <c r="G21" i="62"/>
  <c r="K21" i="62"/>
  <c r="AH21" i="62" s="1"/>
  <c r="H21" i="62"/>
  <c r="E21" i="62"/>
  <c r="AF20" i="62"/>
  <c r="E21" i="66"/>
  <c r="K21" i="66"/>
  <c r="AH21" i="66" s="1"/>
  <c r="H21" i="66"/>
  <c r="G21" i="66"/>
  <c r="J21" i="66"/>
  <c r="B23" i="55"/>
  <c r="C22" i="55"/>
  <c r="D22" i="55"/>
  <c r="J21" i="59"/>
  <c r="G21" i="59"/>
  <c r="E21" i="59"/>
  <c r="H21" i="59"/>
  <c r="K21" i="59"/>
  <c r="AH21" i="59" s="1"/>
  <c r="C22" i="59"/>
  <c r="D22" i="59"/>
  <c r="B23" i="59"/>
  <c r="G25" i="64"/>
  <c r="E25" i="64"/>
  <c r="K25" i="64"/>
  <c r="AH25" i="64" s="1"/>
  <c r="H25" i="64"/>
  <c r="J25" i="64"/>
  <c r="B27" i="64"/>
  <c r="D26" i="64"/>
  <c r="C26" i="64"/>
  <c r="E26" i="60"/>
  <c r="K26" i="60"/>
  <c r="AH26" i="60" s="1"/>
  <c r="G26" i="60"/>
  <c r="J26" i="60"/>
  <c r="H26" i="60"/>
  <c r="D25" i="63"/>
  <c r="B26" i="63"/>
  <c r="C25" i="63"/>
  <c r="H24" i="63"/>
  <c r="K24" i="63"/>
  <c r="AH24" i="63" s="1"/>
  <c r="E24" i="63"/>
  <c r="J24" i="63"/>
  <c r="G24" i="63"/>
  <c r="AE23" i="63"/>
  <c r="AF20" i="59"/>
  <c r="AG20" i="59" s="1"/>
  <c r="AJ20" i="59" s="1"/>
  <c r="AK20" i="59" s="1"/>
  <c r="AE25" i="60"/>
  <c r="AF25" i="60"/>
  <c r="D27" i="60"/>
  <c r="H27" i="60" s="1"/>
  <c r="C27" i="60"/>
  <c r="B28" i="60"/>
  <c r="AE24" i="64"/>
  <c r="AG24" i="64" s="1"/>
  <c r="AJ24" i="64" s="1"/>
  <c r="AK24" i="64" s="1"/>
  <c r="C22" i="66"/>
  <c r="B23" i="66"/>
  <c r="D22" i="66"/>
  <c r="AE24" i="67" l="1"/>
  <c r="AG26" i="61"/>
  <c r="AJ26" i="61" s="1"/>
  <c r="AK26" i="61" s="1"/>
  <c r="AE24" i="54"/>
  <c r="AG23" i="63"/>
  <c r="AJ23" i="63" s="1"/>
  <c r="AK23" i="63" s="1"/>
  <c r="AF25" i="64"/>
  <c r="AE25" i="64"/>
  <c r="AG24" i="67"/>
  <c r="AJ24" i="67" s="1"/>
  <c r="AK24" i="67" s="1"/>
  <c r="AG23" i="67"/>
  <c r="AJ23" i="67" s="1"/>
  <c r="AK23" i="67" s="1"/>
  <c r="J25" i="67"/>
  <c r="E25" i="67"/>
  <c r="K25" i="67"/>
  <c r="AH25" i="67" s="1"/>
  <c r="H25" i="67"/>
  <c r="AF25" i="67" s="1"/>
  <c r="G25" i="67"/>
  <c r="C26" i="67"/>
  <c r="D26" i="67"/>
  <c r="B27" i="67"/>
  <c r="E27" i="61"/>
  <c r="K27" i="61"/>
  <c r="AH27" i="61" s="1"/>
  <c r="J27" i="61"/>
  <c r="G27" i="61"/>
  <c r="H27" i="61"/>
  <c r="AF27" i="61" s="1"/>
  <c r="C28" i="61"/>
  <c r="B29" i="61"/>
  <c r="D28" i="61"/>
  <c r="AF23" i="58"/>
  <c r="J24" i="58"/>
  <c r="E24" i="58"/>
  <c r="H24" i="58"/>
  <c r="AF24" i="58" s="1"/>
  <c r="K24" i="58"/>
  <c r="AH24" i="58" s="1"/>
  <c r="G24" i="58"/>
  <c r="B26" i="58"/>
  <c r="C25" i="58"/>
  <c r="D25" i="58"/>
  <c r="AE23" i="58"/>
  <c r="AG20" i="62"/>
  <c r="AJ20" i="62" s="1"/>
  <c r="AK20" i="62" s="1"/>
  <c r="J26" i="65"/>
  <c r="E26" i="65"/>
  <c r="H26" i="65"/>
  <c r="AF26" i="65" s="1"/>
  <c r="G26" i="65"/>
  <c r="K26" i="65"/>
  <c r="AH26" i="65" s="1"/>
  <c r="AF25" i="65"/>
  <c r="C27" i="65"/>
  <c r="B28" i="65"/>
  <c r="D27" i="65"/>
  <c r="AE25" i="65"/>
  <c r="AF23" i="57"/>
  <c r="AG23" i="57" s="1"/>
  <c r="AJ23" i="57" s="1"/>
  <c r="AK23" i="57" s="1"/>
  <c r="G24" i="57"/>
  <c r="J24" i="57"/>
  <c r="E24" i="57"/>
  <c r="AE24" i="57" s="1"/>
  <c r="K24" i="57"/>
  <c r="AH24" i="57" s="1"/>
  <c r="H24" i="57"/>
  <c r="B26" i="57"/>
  <c r="D25" i="57"/>
  <c r="C25" i="57"/>
  <c r="E25" i="54"/>
  <c r="J25" i="54"/>
  <c r="K25" i="54"/>
  <c r="AH25" i="54" s="1"/>
  <c r="G25" i="54"/>
  <c r="H25" i="54"/>
  <c r="B27" i="54"/>
  <c r="D26" i="54"/>
  <c r="C26" i="54"/>
  <c r="AG24" i="54"/>
  <c r="AJ24" i="54" s="1"/>
  <c r="AK24" i="54" s="1"/>
  <c r="AF21" i="59"/>
  <c r="AE21" i="62"/>
  <c r="D23" i="62"/>
  <c r="B24" i="62"/>
  <c r="C23" i="62"/>
  <c r="AG25" i="60"/>
  <c r="AJ25" i="60" s="1"/>
  <c r="AK25" i="60" s="1"/>
  <c r="AF24" i="63"/>
  <c r="AF21" i="62"/>
  <c r="K22" i="62"/>
  <c r="AH22" i="62" s="1"/>
  <c r="E22" i="62"/>
  <c r="G22" i="62"/>
  <c r="J22" i="62"/>
  <c r="H22" i="62"/>
  <c r="H25" i="63"/>
  <c r="K25" i="63"/>
  <c r="AH25" i="63" s="1"/>
  <c r="E25" i="63"/>
  <c r="G25" i="63"/>
  <c r="J25" i="63"/>
  <c r="H26" i="64"/>
  <c r="K26" i="64"/>
  <c r="AH26" i="64" s="1"/>
  <c r="G26" i="64"/>
  <c r="E26" i="64"/>
  <c r="J26" i="64"/>
  <c r="B24" i="59"/>
  <c r="D23" i="59"/>
  <c r="C23" i="59"/>
  <c r="D23" i="66"/>
  <c r="B24" i="66"/>
  <c r="C23" i="66"/>
  <c r="AE24" i="63"/>
  <c r="K22" i="66"/>
  <c r="AH22" i="66" s="1"/>
  <c r="E22" i="66"/>
  <c r="H22" i="66"/>
  <c r="G22" i="66"/>
  <c r="J22" i="66"/>
  <c r="D28" i="60"/>
  <c r="B29" i="60"/>
  <c r="C28" i="60"/>
  <c r="G27" i="60"/>
  <c r="K27" i="60"/>
  <c r="AH27" i="60" s="1"/>
  <c r="E27" i="60"/>
  <c r="J27" i="60"/>
  <c r="D26" i="63"/>
  <c r="B27" i="63"/>
  <c r="C26" i="63"/>
  <c r="AF26" i="60"/>
  <c r="AE26" i="60"/>
  <c r="D27" i="64"/>
  <c r="B28" i="64"/>
  <c r="C27" i="64"/>
  <c r="G22" i="59"/>
  <c r="K22" i="59"/>
  <c r="AH22" i="59" s="1"/>
  <c r="H22" i="59"/>
  <c r="E22" i="59"/>
  <c r="J22" i="59"/>
  <c r="AE21" i="59"/>
  <c r="C23" i="55"/>
  <c r="D23" i="55"/>
  <c r="B24" i="55"/>
  <c r="AF21" i="66"/>
  <c r="AE21" i="66"/>
  <c r="AE24" i="58" l="1"/>
  <c r="AG24" i="58" s="1"/>
  <c r="AJ24" i="58" s="1"/>
  <c r="AK24" i="58" s="1"/>
  <c r="AE25" i="67"/>
  <c r="AG25" i="67" s="1"/>
  <c r="AJ25" i="67" s="1"/>
  <c r="AK25" i="67" s="1"/>
  <c r="AG25" i="64"/>
  <c r="AJ25" i="64" s="1"/>
  <c r="AK25" i="64" s="1"/>
  <c r="B28" i="67"/>
  <c r="D27" i="67"/>
  <c r="C27" i="67"/>
  <c r="H26" i="67"/>
  <c r="J26" i="67"/>
  <c r="E26" i="67"/>
  <c r="K26" i="67"/>
  <c r="AH26" i="67" s="1"/>
  <c r="G26" i="67"/>
  <c r="J28" i="61"/>
  <c r="H28" i="61"/>
  <c r="AF28" i="61" s="1"/>
  <c r="K28" i="61"/>
  <c r="AH28" i="61" s="1"/>
  <c r="E28" i="61"/>
  <c r="G28" i="61"/>
  <c r="B30" i="61"/>
  <c r="D29" i="61"/>
  <c r="C29" i="61"/>
  <c r="AE27" i="61"/>
  <c r="AG27" i="61" s="1"/>
  <c r="AJ27" i="61" s="1"/>
  <c r="AK27" i="61" s="1"/>
  <c r="G25" i="58"/>
  <c r="J25" i="58"/>
  <c r="K25" i="58"/>
  <c r="AH25" i="58" s="1"/>
  <c r="E25" i="58"/>
  <c r="AE25" i="58" s="1"/>
  <c r="H25" i="58"/>
  <c r="AF25" i="58" s="1"/>
  <c r="D26" i="58"/>
  <c r="B27" i="58"/>
  <c r="C26" i="58"/>
  <c r="AG23" i="58"/>
  <c r="AJ23" i="58" s="1"/>
  <c r="AK23" i="58" s="1"/>
  <c r="AG21" i="59"/>
  <c r="AJ21" i="59" s="1"/>
  <c r="AK21" i="59" s="1"/>
  <c r="AG21" i="62"/>
  <c r="AJ21" i="62" s="1"/>
  <c r="AK21" i="62" s="1"/>
  <c r="AE26" i="64"/>
  <c r="B29" i="65"/>
  <c r="D28" i="65"/>
  <c r="C28" i="65"/>
  <c r="AG25" i="65"/>
  <c r="AJ25" i="65" s="1"/>
  <c r="AK25" i="65" s="1"/>
  <c r="AE26" i="65"/>
  <c r="AG26" i="65" s="1"/>
  <c r="AJ26" i="65" s="1"/>
  <c r="AK26" i="65" s="1"/>
  <c r="H27" i="65"/>
  <c r="K27" i="65"/>
  <c r="AH27" i="65" s="1"/>
  <c r="E27" i="65"/>
  <c r="J27" i="65"/>
  <c r="G27" i="65"/>
  <c r="AF26" i="64"/>
  <c r="AG26" i="64" s="1"/>
  <c r="AJ26" i="64" s="1"/>
  <c r="AK26" i="64" s="1"/>
  <c r="AG24" i="63"/>
  <c r="AJ24" i="63" s="1"/>
  <c r="AK24" i="63" s="1"/>
  <c r="AE22" i="59"/>
  <c r="K25" i="57"/>
  <c r="AH25" i="57" s="1"/>
  <c r="G25" i="57"/>
  <c r="J25" i="57"/>
  <c r="H25" i="57"/>
  <c r="E25" i="57"/>
  <c r="AF24" i="57"/>
  <c r="AG24" i="57" s="1"/>
  <c r="AJ24" i="57" s="1"/>
  <c r="AK24" i="57" s="1"/>
  <c r="B27" i="57"/>
  <c r="C26" i="57"/>
  <c r="D26" i="57"/>
  <c r="B28" i="54"/>
  <c r="C27" i="54"/>
  <c r="D27" i="54"/>
  <c r="E26" i="54"/>
  <c r="K26" i="54"/>
  <c r="AH26" i="54" s="1"/>
  <c r="H26" i="54"/>
  <c r="J26" i="54"/>
  <c r="G26" i="54"/>
  <c r="AE26" i="54" s="1"/>
  <c r="AF25" i="54"/>
  <c r="AE25" i="54"/>
  <c r="AF22" i="62"/>
  <c r="D24" i="62"/>
  <c r="B25" i="62"/>
  <c r="C24" i="62"/>
  <c r="AG26" i="60"/>
  <c r="AJ26" i="60" s="1"/>
  <c r="AK26" i="60" s="1"/>
  <c r="AE22" i="62"/>
  <c r="J23" i="62"/>
  <c r="G23" i="62"/>
  <c r="H23" i="62"/>
  <c r="AF23" i="62" s="1"/>
  <c r="E23" i="62"/>
  <c r="AE23" i="62" s="1"/>
  <c r="K23" i="62"/>
  <c r="AH23" i="62" s="1"/>
  <c r="G27" i="64"/>
  <c r="H27" i="64"/>
  <c r="E27" i="64"/>
  <c r="AE27" i="64" s="1"/>
  <c r="K27" i="64"/>
  <c r="AH27" i="64" s="1"/>
  <c r="J27" i="64"/>
  <c r="AE22" i="66"/>
  <c r="D24" i="66"/>
  <c r="C24" i="66"/>
  <c r="B25" i="66"/>
  <c r="G23" i="59"/>
  <c r="E23" i="59"/>
  <c r="J23" i="59"/>
  <c r="K23" i="59"/>
  <c r="AH23" i="59" s="1"/>
  <c r="H23" i="59"/>
  <c r="AF23" i="59" s="1"/>
  <c r="B25" i="55"/>
  <c r="C24" i="55"/>
  <c r="D24" i="55"/>
  <c r="D27" i="63"/>
  <c r="C27" i="63"/>
  <c r="B28" i="63"/>
  <c r="AE27" i="60"/>
  <c r="B30" i="60"/>
  <c r="D29" i="60"/>
  <c r="C29" i="60"/>
  <c r="AG21" i="66"/>
  <c r="AJ21" i="66" s="1"/>
  <c r="AK21" i="66" s="1"/>
  <c r="AF22" i="59"/>
  <c r="AG22" i="59" s="1"/>
  <c r="AJ22" i="59" s="1"/>
  <c r="AK22" i="59" s="1"/>
  <c r="D28" i="64"/>
  <c r="B29" i="64"/>
  <c r="C28" i="64"/>
  <c r="H26" i="63"/>
  <c r="E26" i="63"/>
  <c r="K26" i="63"/>
  <c r="AH26" i="63" s="1"/>
  <c r="J26" i="63"/>
  <c r="G26" i="63"/>
  <c r="AF27" i="60"/>
  <c r="J28" i="60"/>
  <c r="E28" i="60"/>
  <c r="H28" i="60"/>
  <c r="AF28" i="60" s="1"/>
  <c r="K28" i="60"/>
  <c r="AH28" i="60" s="1"/>
  <c r="G28" i="60"/>
  <c r="AF22" i="66"/>
  <c r="G23" i="66"/>
  <c r="H23" i="66"/>
  <c r="E23" i="66"/>
  <c r="AE23" i="66" s="1"/>
  <c r="K23" i="66"/>
  <c r="AH23" i="66" s="1"/>
  <c r="J23" i="66"/>
  <c r="B25" i="59"/>
  <c r="D24" i="59"/>
  <c r="C24" i="59"/>
  <c r="AE25" i="63"/>
  <c r="AF25" i="63"/>
  <c r="AE28" i="61" l="1"/>
  <c r="AG28" i="61" s="1"/>
  <c r="AJ28" i="61" s="1"/>
  <c r="AK28" i="61" s="1"/>
  <c r="AF26" i="67"/>
  <c r="AG22" i="66"/>
  <c r="AJ22" i="66" s="1"/>
  <c r="AK22" i="66" s="1"/>
  <c r="AE26" i="67"/>
  <c r="AG26" i="67" s="1"/>
  <c r="AJ26" i="67" s="1"/>
  <c r="AK26" i="67" s="1"/>
  <c r="E27" i="67"/>
  <c r="H27" i="67"/>
  <c r="K27" i="67"/>
  <c r="AH27" i="67" s="1"/>
  <c r="G27" i="67"/>
  <c r="J27" i="67"/>
  <c r="B29" i="67"/>
  <c r="C28" i="67"/>
  <c r="D28" i="67"/>
  <c r="D30" i="61"/>
  <c r="C30" i="61"/>
  <c r="N14" i="61"/>
  <c r="E29" i="61"/>
  <c r="K29" i="61"/>
  <c r="AH29" i="61" s="1"/>
  <c r="G29" i="61"/>
  <c r="J29" i="61"/>
  <c r="H29" i="61"/>
  <c r="AE28" i="60"/>
  <c r="J26" i="58"/>
  <c r="G26" i="58"/>
  <c r="K26" i="58"/>
  <c r="AH26" i="58" s="1"/>
  <c r="E26" i="58"/>
  <c r="AE26" i="58" s="1"/>
  <c r="H26" i="58"/>
  <c r="AF26" i="58" s="1"/>
  <c r="D27" i="58"/>
  <c r="B28" i="58"/>
  <c r="C27" i="58"/>
  <c r="AG25" i="58"/>
  <c r="AJ25" i="58" s="1"/>
  <c r="AK25" i="58" s="1"/>
  <c r="AG22" i="62"/>
  <c r="AJ22" i="62" s="1"/>
  <c r="AK22" i="62" s="1"/>
  <c r="AE25" i="57"/>
  <c r="AG25" i="54"/>
  <c r="AJ25" i="54" s="1"/>
  <c r="AK25" i="54" s="1"/>
  <c r="AF25" i="57"/>
  <c r="AE27" i="65"/>
  <c r="AF27" i="65"/>
  <c r="G28" i="65"/>
  <c r="K28" i="65"/>
  <c r="AH28" i="65" s="1"/>
  <c r="H28" i="65"/>
  <c r="E28" i="65"/>
  <c r="AE28" i="65" s="1"/>
  <c r="J28" i="65"/>
  <c r="D29" i="65"/>
  <c r="C29" i="65"/>
  <c r="B30" i="65"/>
  <c r="J26" i="57"/>
  <c r="K26" i="57"/>
  <c r="AH26" i="57" s="1"/>
  <c r="G26" i="57"/>
  <c r="E26" i="57"/>
  <c r="H26" i="57"/>
  <c r="AF26" i="57" s="1"/>
  <c r="B28" i="57"/>
  <c r="D27" i="57"/>
  <c r="C27" i="57"/>
  <c r="AF26" i="54"/>
  <c r="AG26" i="54" s="1"/>
  <c r="AJ26" i="54" s="1"/>
  <c r="AK26" i="54" s="1"/>
  <c r="E27" i="54"/>
  <c r="K27" i="54"/>
  <c r="AH27" i="54" s="1"/>
  <c r="J27" i="54"/>
  <c r="G27" i="54"/>
  <c r="H27" i="54"/>
  <c r="AF27" i="54" s="1"/>
  <c r="C28" i="54"/>
  <c r="B29" i="54"/>
  <c r="D28" i="54"/>
  <c r="AG27" i="60"/>
  <c r="AJ27" i="60" s="1"/>
  <c r="AK27" i="60" s="1"/>
  <c r="AF23" i="66"/>
  <c r="AG23" i="66" s="1"/>
  <c r="D25" i="62"/>
  <c r="C25" i="62"/>
  <c r="B26" i="62"/>
  <c r="AJ23" i="66"/>
  <c r="AK23" i="66" s="1"/>
  <c r="AF26" i="63"/>
  <c r="AG23" i="62"/>
  <c r="AJ23" i="62" s="1"/>
  <c r="AK23" i="62" s="1"/>
  <c r="J24" i="62"/>
  <c r="G24" i="62"/>
  <c r="K24" i="62"/>
  <c r="AH24" i="62" s="1"/>
  <c r="E24" i="62"/>
  <c r="AE24" i="62" s="1"/>
  <c r="H24" i="62"/>
  <c r="AF24" i="62" s="1"/>
  <c r="J24" i="59"/>
  <c r="E24" i="59"/>
  <c r="H24" i="59"/>
  <c r="AF24" i="59" s="1"/>
  <c r="K24" i="59"/>
  <c r="AH24" i="59" s="1"/>
  <c r="G24" i="59"/>
  <c r="G28" i="64"/>
  <c r="H28" i="64"/>
  <c r="K28" i="64"/>
  <c r="AH28" i="64" s="1"/>
  <c r="E28" i="64"/>
  <c r="J28" i="64"/>
  <c r="H29" i="60"/>
  <c r="G29" i="60"/>
  <c r="K29" i="60"/>
  <c r="AH29" i="60" s="1"/>
  <c r="E29" i="60"/>
  <c r="J29" i="60"/>
  <c r="C25" i="55"/>
  <c r="D25" i="55"/>
  <c r="B26" i="55"/>
  <c r="C25" i="66"/>
  <c r="D25" i="66"/>
  <c r="B26" i="66"/>
  <c r="H24" i="66"/>
  <c r="J24" i="66"/>
  <c r="E24" i="66"/>
  <c r="K24" i="66"/>
  <c r="AH24" i="66" s="1"/>
  <c r="G24" i="66"/>
  <c r="AF27" i="64"/>
  <c r="AG27" i="64" s="1"/>
  <c r="AJ27" i="64" s="1"/>
  <c r="AK27" i="64" s="1"/>
  <c r="AG25" i="63"/>
  <c r="AJ25" i="63" s="1"/>
  <c r="AK25" i="63" s="1"/>
  <c r="B26" i="59"/>
  <c r="D25" i="59"/>
  <c r="C25" i="59"/>
  <c r="AG28" i="60"/>
  <c r="AJ28" i="60" s="1"/>
  <c r="AK28" i="60" s="1"/>
  <c r="AE26" i="63"/>
  <c r="D29" i="64"/>
  <c r="B30" i="64"/>
  <c r="C29" i="64"/>
  <c r="D30" i="60"/>
  <c r="C30" i="60"/>
  <c r="N14" i="60"/>
  <c r="D28" i="63"/>
  <c r="C28" i="63"/>
  <c r="B29" i="63"/>
  <c r="H27" i="63"/>
  <c r="K27" i="63"/>
  <c r="AH27" i="63" s="1"/>
  <c r="G27" i="63"/>
  <c r="E27" i="63"/>
  <c r="J27" i="63"/>
  <c r="AE23" i="59"/>
  <c r="AG23" i="59" s="1"/>
  <c r="AJ23" i="59" s="1"/>
  <c r="AK23" i="59" s="1"/>
  <c r="AF28" i="65" l="1"/>
  <c r="AE27" i="63"/>
  <c r="AF29" i="61"/>
  <c r="H28" i="67"/>
  <c r="J28" i="67"/>
  <c r="E28" i="67"/>
  <c r="G28" i="67"/>
  <c r="K28" i="67"/>
  <c r="AH28" i="67" s="1"/>
  <c r="C29" i="67"/>
  <c r="D29" i="67"/>
  <c r="B30" i="67"/>
  <c r="AF27" i="67"/>
  <c r="AE27" i="67"/>
  <c r="AF27" i="63"/>
  <c r="AE29" i="61"/>
  <c r="AG29" i="61" s="1"/>
  <c r="AJ29" i="61" s="1"/>
  <c r="AK29" i="61" s="1"/>
  <c r="O14" i="61"/>
  <c r="N15" i="61"/>
  <c r="P14" i="61"/>
  <c r="H30" i="61"/>
  <c r="K30" i="61"/>
  <c r="AH30" i="61" s="1"/>
  <c r="J30" i="61"/>
  <c r="E30" i="61"/>
  <c r="G30" i="61"/>
  <c r="AE24" i="59"/>
  <c r="G27" i="58"/>
  <c r="J27" i="58"/>
  <c r="E27" i="58"/>
  <c r="AE27" i="58" s="1"/>
  <c r="K27" i="58"/>
  <c r="AH27" i="58" s="1"/>
  <c r="H27" i="58"/>
  <c r="C28" i="58"/>
  <c r="D28" i="58"/>
  <c r="B29" i="58"/>
  <c r="AG26" i="58"/>
  <c r="AJ26" i="58" s="1"/>
  <c r="AK26" i="58" s="1"/>
  <c r="AE26" i="57"/>
  <c r="AG27" i="65"/>
  <c r="AJ27" i="65" s="1"/>
  <c r="AK27" i="65" s="1"/>
  <c r="AG25" i="57"/>
  <c r="AJ25" i="57" s="1"/>
  <c r="AK25" i="57" s="1"/>
  <c r="C30" i="65"/>
  <c r="D30" i="65"/>
  <c r="N14" i="65"/>
  <c r="K29" i="65"/>
  <c r="AH29" i="65" s="1"/>
  <c r="E29" i="65"/>
  <c r="G29" i="65"/>
  <c r="J29" i="65"/>
  <c r="H29" i="65"/>
  <c r="AG28" i="65"/>
  <c r="AJ28" i="65" s="1"/>
  <c r="AK28" i="65" s="1"/>
  <c r="AE28" i="64"/>
  <c r="AG26" i="63"/>
  <c r="AJ26" i="63" s="1"/>
  <c r="AK26" i="63" s="1"/>
  <c r="AE29" i="60"/>
  <c r="AF29" i="60"/>
  <c r="C28" i="57"/>
  <c r="D28" i="57"/>
  <c r="B29" i="57"/>
  <c r="G27" i="57"/>
  <c r="H27" i="57"/>
  <c r="J27" i="57"/>
  <c r="K27" i="57"/>
  <c r="AH27" i="57" s="1"/>
  <c r="E27" i="57"/>
  <c r="AE27" i="57" s="1"/>
  <c r="AG26" i="57"/>
  <c r="AJ26" i="57" s="1"/>
  <c r="AK26" i="57" s="1"/>
  <c r="B30" i="54"/>
  <c r="C29" i="54"/>
  <c r="D29" i="54"/>
  <c r="AE27" i="54"/>
  <c r="AG27" i="54" s="1"/>
  <c r="AJ27" i="54" s="1"/>
  <c r="AK27" i="54" s="1"/>
  <c r="H28" i="54"/>
  <c r="E28" i="54"/>
  <c r="J28" i="54"/>
  <c r="K28" i="54"/>
  <c r="AH28" i="54" s="1"/>
  <c r="G28" i="54"/>
  <c r="AF28" i="64"/>
  <c r="AG28" i="64" s="1"/>
  <c r="AJ28" i="64" s="1"/>
  <c r="AK28" i="64" s="1"/>
  <c r="AE24" i="66"/>
  <c r="AF24" i="66"/>
  <c r="AG24" i="62"/>
  <c r="AJ24" i="62" s="1"/>
  <c r="AK24" i="62" s="1"/>
  <c r="D26" i="62"/>
  <c r="C26" i="62"/>
  <c r="B27" i="62"/>
  <c r="E25" i="62"/>
  <c r="K25" i="62"/>
  <c r="AH25" i="62" s="1"/>
  <c r="G25" i="62"/>
  <c r="H25" i="62"/>
  <c r="J25" i="62"/>
  <c r="O14" i="60"/>
  <c r="P14" i="60"/>
  <c r="N15" i="60"/>
  <c r="E25" i="66"/>
  <c r="H25" i="66"/>
  <c r="K25" i="66"/>
  <c r="AH25" i="66" s="1"/>
  <c r="J25" i="66"/>
  <c r="G25" i="66"/>
  <c r="D29" i="63"/>
  <c r="C29" i="63"/>
  <c r="B30" i="63"/>
  <c r="E28" i="63"/>
  <c r="G28" i="63"/>
  <c r="H28" i="63"/>
  <c r="K28" i="63"/>
  <c r="AH28" i="63" s="1"/>
  <c r="J28" i="63"/>
  <c r="H30" i="60"/>
  <c r="E30" i="60"/>
  <c r="J30" i="60"/>
  <c r="G30" i="60"/>
  <c r="K30" i="60"/>
  <c r="AH30" i="60" s="1"/>
  <c r="C30" i="64"/>
  <c r="N14" i="64"/>
  <c r="D30" i="64"/>
  <c r="J25" i="59"/>
  <c r="E25" i="59"/>
  <c r="K25" i="59"/>
  <c r="AH25" i="59" s="1"/>
  <c r="H25" i="59"/>
  <c r="G25" i="59"/>
  <c r="AG27" i="63"/>
  <c r="AJ27" i="63" s="1"/>
  <c r="AK27" i="63" s="1"/>
  <c r="G29" i="64"/>
  <c r="J29" i="64"/>
  <c r="E29" i="64"/>
  <c r="AE29" i="64" s="1"/>
  <c r="K29" i="64"/>
  <c r="AH29" i="64" s="1"/>
  <c r="H29" i="64"/>
  <c r="D26" i="59"/>
  <c r="B27" i="59"/>
  <c r="C26" i="59"/>
  <c r="C26" i="66"/>
  <c r="D26" i="66"/>
  <c r="B27" i="66"/>
  <c r="B27" i="55"/>
  <c r="C26" i="55"/>
  <c r="D26" i="55"/>
  <c r="AG24" i="59"/>
  <c r="AJ24" i="59" s="1"/>
  <c r="AK24" i="59" s="1"/>
  <c r="AE30" i="61" l="1"/>
  <c r="AF30" i="61"/>
  <c r="AG29" i="60"/>
  <c r="AJ29" i="60" s="1"/>
  <c r="AK29" i="60" s="1"/>
  <c r="AG30" i="61"/>
  <c r="AJ30" i="61" s="1"/>
  <c r="AK30" i="61" s="1"/>
  <c r="AF29" i="65"/>
  <c r="D30" i="67"/>
  <c r="C30" i="67"/>
  <c r="N14" i="67"/>
  <c r="AG27" i="67"/>
  <c r="AJ27" i="67" s="1"/>
  <c r="AK27" i="67" s="1"/>
  <c r="G29" i="67"/>
  <c r="K29" i="67"/>
  <c r="AH29" i="67" s="1"/>
  <c r="H29" i="67"/>
  <c r="E29" i="67"/>
  <c r="J29" i="67"/>
  <c r="AE28" i="67"/>
  <c r="AF28" i="67"/>
  <c r="AE29" i="65"/>
  <c r="P15" i="61"/>
  <c r="O15" i="61"/>
  <c r="N16" i="61"/>
  <c r="T14" i="61"/>
  <c r="V14" i="61"/>
  <c r="S14" i="61"/>
  <c r="Q14" i="61"/>
  <c r="AN14" i="61" s="1"/>
  <c r="W14" i="61"/>
  <c r="AQ14" i="61" s="1"/>
  <c r="D29" i="58"/>
  <c r="B30" i="58"/>
  <c r="C29" i="58"/>
  <c r="H28" i="58"/>
  <c r="J28" i="58"/>
  <c r="G28" i="58"/>
  <c r="E28" i="58"/>
  <c r="K28" i="58"/>
  <c r="AH28" i="58" s="1"/>
  <c r="AF27" i="58"/>
  <c r="AG27" i="58" s="1"/>
  <c r="AJ27" i="58" s="1"/>
  <c r="AK27" i="58" s="1"/>
  <c r="AG24" i="66"/>
  <c r="AJ24" i="66" s="1"/>
  <c r="AK24" i="66" s="1"/>
  <c r="AE28" i="54"/>
  <c r="E30" i="65"/>
  <c r="G30" i="65"/>
  <c r="K30" i="65"/>
  <c r="AH30" i="65" s="1"/>
  <c r="J30" i="65"/>
  <c r="H30" i="65"/>
  <c r="N15" i="65"/>
  <c r="P14" i="65"/>
  <c r="O14" i="65"/>
  <c r="AF28" i="63"/>
  <c r="AE28" i="63"/>
  <c r="AF25" i="59"/>
  <c r="AE25" i="59"/>
  <c r="J28" i="57"/>
  <c r="E28" i="57"/>
  <c r="G28" i="57"/>
  <c r="H28" i="57"/>
  <c r="AF28" i="57" s="1"/>
  <c r="K28" i="57"/>
  <c r="AH28" i="57" s="1"/>
  <c r="AF27" i="57"/>
  <c r="AG27" i="57" s="1"/>
  <c r="AJ27" i="57" s="1"/>
  <c r="AK27" i="57" s="1"/>
  <c r="B30" i="57"/>
  <c r="D29" i="57"/>
  <c r="C29" i="57"/>
  <c r="AF28" i="54"/>
  <c r="J29" i="54"/>
  <c r="G29" i="54"/>
  <c r="E29" i="54"/>
  <c r="H29" i="54"/>
  <c r="K29" i="54"/>
  <c r="AH29" i="54" s="1"/>
  <c r="D30" i="54"/>
  <c r="C30" i="54"/>
  <c r="N14" i="54"/>
  <c r="AF29" i="64"/>
  <c r="AG29" i="64" s="1"/>
  <c r="AJ29" i="64" s="1"/>
  <c r="AK29" i="64" s="1"/>
  <c r="AF25" i="62"/>
  <c r="AE25" i="62"/>
  <c r="D27" i="62"/>
  <c r="C27" i="62"/>
  <c r="B28" i="62"/>
  <c r="K26" i="62"/>
  <c r="AH26" i="62" s="1"/>
  <c r="E26" i="62"/>
  <c r="G26" i="62"/>
  <c r="H26" i="62"/>
  <c r="J26" i="62"/>
  <c r="G26" i="59"/>
  <c r="H26" i="59"/>
  <c r="J26" i="59"/>
  <c r="E26" i="59"/>
  <c r="K26" i="59"/>
  <c r="AH26" i="59" s="1"/>
  <c r="AE30" i="60"/>
  <c r="N14" i="63"/>
  <c r="D30" i="63"/>
  <c r="C30" i="63"/>
  <c r="G29" i="63"/>
  <c r="H29" i="63"/>
  <c r="K29" i="63"/>
  <c r="AH29" i="63" s="1"/>
  <c r="E29" i="63"/>
  <c r="J29" i="63"/>
  <c r="AF25" i="66"/>
  <c r="S14" i="60"/>
  <c r="W14" i="60"/>
  <c r="AQ14" i="60" s="1"/>
  <c r="T14" i="60"/>
  <c r="V14" i="60"/>
  <c r="Q14" i="60"/>
  <c r="AN14" i="60" s="1"/>
  <c r="C27" i="55"/>
  <c r="D27" i="55"/>
  <c r="B28" i="55"/>
  <c r="E26" i="66"/>
  <c r="J26" i="66"/>
  <c r="K26" i="66"/>
  <c r="AH26" i="66" s="1"/>
  <c r="G26" i="66"/>
  <c r="H26" i="66"/>
  <c r="J30" i="64"/>
  <c r="G30" i="64"/>
  <c r="K30" i="64"/>
  <c r="AH30" i="64" s="1"/>
  <c r="H30" i="64"/>
  <c r="E30" i="64"/>
  <c r="D27" i="66"/>
  <c r="C27" i="66"/>
  <c r="B28" i="66"/>
  <c r="C27" i="59"/>
  <c r="B28" i="59"/>
  <c r="D27" i="59"/>
  <c r="N15" i="64"/>
  <c r="P14" i="64"/>
  <c r="O14" i="64"/>
  <c r="AF30" i="60"/>
  <c r="AE25" i="66"/>
  <c r="P15" i="60"/>
  <c r="N16" i="60"/>
  <c r="O15" i="60"/>
  <c r="AO14" i="61" l="1"/>
  <c r="AE28" i="57"/>
  <c r="AG28" i="57" s="1"/>
  <c r="AG29" i="65"/>
  <c r="AJ29" i="65" s="1"/>
  <c r="AK29" i="65" s="1"/>
  <c r="AF26" i="66"/>
  <c r="AE28" i="58"/>
  <c r="AP14" i="61"/>
  <c r="AS14" i="61" s="1"/>
  <c r="AT14" i="61" s="1"/>
  <c r="AE29" i="67"/>
  <c r="AG28" i="67"/>
  <c r="AJ28" i="67" s="1"/>
  <c r="AK28" i="67" s="1"/>
  <c r="AF29" i="67"/>
  <c r="AG29" i="67" s="1"/>
  <c r="AJ29" i="67" s="1"/>
  <c r="AK29" i="67" s="1"/>
  <c r="N15" i="67"/>
  <c r="P14" i="67"/>
  <c r="O14" i="67"/>
  <c r="G30" i="67"/>
  <c r="K30" i="67"/>
  <c r="AH30" i="67" s="1"/>
  <c r="H30" i="67"/>
  <c r="J30" i="67"/>
  <c r="E30" i="67"/>
  <c r="AE30" i="67" s="1"/>
  <c r="AE26" i="66"/>
  <c r="AG26" i="66" s="1"/>
  <c r="AJ26" i="66" s="1"/>
  <c r="AK26" i="66" s="1"/>
  <c r="O16" i="61"/>
  <c r="N17" i="61"/>
  <c r="P16" i="61"/>
  <c r="S15" i="61"/>
  <c r="W15" i="61"/>
  <c r="AQ15" i="61" s="1"/>
  <c r="T15" i="61"/>
  <c r="Q15" i="61"/>
  <c r="AN15" i="61" s="1"/>
  <c r="V15" i="61"/>
  <c r="AF28" i="58"/>
  <c r="AG28" i="58" s="1"/>
  <c r="AJ28" i="58" s="1"/>
  <c r="AK28" i="58" s="1"/>
  <c r="D30" i="58"/>
  <c r="N14" i="58"/>
  <c r="C30" i="58"/>
  <c r="K29" i="58"/>
  <c r="AH29" i="58" s="1"/>
  <c r="J29" i="58"/>
  <c r="E29" i="58"/>
  <c r="G29" i="58"/>
  <c r="H29" i="58"/>
  <c r="AG28" i="54"/>
  <c r="AJ28" i="54" s="1"/>
  <c r="AK28" i="54" s="1"/>
  <c r="AG25" i="62"/>
  <c r="AJ25" i="62" s="1"/>
  <c r="AK25" i="62" s="1"/>
  <c r="AF29" i="54"/>
  <c r="AJ28" i="57"/>
  <c r="AK28" i="57" s="1"/>
  <c r="AG28" i="63"/>
  <c r="AJ28" i="63" s="1"/>
  <c r="AK28" i="63" s="1"/>
  <c r="AG30" i="60"/>
  <c r="AJ30" i="60" s="1"/>
  <c r="AK30" i="60" s="1"/>
  <c r="P15" i="65"/>
  <c r="O15" i="65"/>
  <c r="N16" i="65"/>
  <c r="W14" i="65"/>
  <c r="AQ14" i="65" s="1"/>
  <c r="S14" i="65"/>
  <c r="V14" i="65"/>
  <c r="Q14" i="65"/>
  <c r="AN14" i="65" s="1"/>
  <c r="T14" i="65"/>
  <c r="AO14" i="65" s="1"/>
  <c r="AF30" i="65"/>
  <c r="AE30" i="65"/>
  <c r="AG25" i="59"/>
  <c r="AJ25" i="59" s="1"/>
  <c r="AK25" i="59" s="1"/>
  <c r="E29" i="57"/>
  <c r="K29" i="57"/>
  <c r="AH29" i="57" s="1"/>
  <c r="G29" i="57"/>
  <c r="H29" i="57"/>
  <c r="J29" i="57"/>
  <c r="C30" i="57"/>
  <c r="D30" i="57"/>
  <c r="N14" i="57"/>
  <c r="P14" i="54"/>
  <c r="N15" i="54"/>
  <c r="O14" i="54"/>
  <c r="E30" i="54"/>
  <c r="G30" i="54"/>
  <c r="H30" i="54"/>
  <c r="J30" i="54"/>
  <c r="K30" i="54"/>
  <c r="AH30" i="54" s="1"/>
  <c r="AE29" i="54"/>
  <c r="AG29" i="54" s="1"/>
  <c r="AJ29" i="54" s="1"/>
  <c r="AK29" i="54" s="1"/>
  <c r="AE26" i="59"/>
  <c r="AF26" i="59"/>
  <c r="AE30" i="64"/>
  <c r="AF26" i="62"/>
  <c r="AE26" i="62"/>
  <c r="B29" i="62"/>
  <c r="D28" i="62"/>
  <c r="C28" i="62"/>
  <c r="E27" i="62"/>
  <c r="J27" i="62"/>
  <c r="K27" i="62"/>
  <c r="AH27" i="62" s="1"/>
  <c r="G27" i="62"/>
  <c r="H27" i="62"/>
  <c r="AO14" i="60"/>
  <c r="Q14" i="64"/>
  <c r="S14" i="64"/>
  <c r="V14" i="64"/>
  <c r="W14" i="64"/>
  <c r="AQ14" i="64" s="1"/>
  <c r="T14" i="64"/>
  <c r="AO14" i="64" s="1"/>
  <c r="AP14" i="60"/>
  <c r="AS14" i="60" s="1"/>
  <c r="AT14" i="60" s="1"/>
  <c r="P16" i="60"/>
  <c r="N17" i="60"/>
  <c r="O16" i="60"/>
  <c r="P15" i="64"/>
  <c r="O15" i="64"/>
  <c r="N16" i="64"/>
  <c r="B29" i="59"/>
  <c r="C28" i="59"/>
  <c r="D28" i="59"/>
  <c r="D28" i="66"/>
  <c r="C28" i="66"/>
  <c r="B29" i="66"/>
  <c r="K27" i="66"/>
  <c r="AH27" i="66" s="1"/>
  <c r="G27" i="66"/>
  <c r="J27" i="66"/>
  <c r="E27" i="66"/>
  <c r="AE27" i="66" s="1"/>
  <c r="H27" i="66"/>
  <c r="AF27" i="66" s="1"/>
  <c r="AF30" i="64"/>
  <c r="B29" i="55"/>
  <c r="C28" i="55"/>
  <c r="D28" i="55"/>
  <c r="AG25" i="66"/>
  <c r="AJ25" i="66" s="1"/>
  <c r="AK25" i="66" s="1"/>
  <c r="AE29" i="63"/>
  <c r="AF29" i="63"/>
  <c r="G30" i="63"/>
  <c r="K30" i="63"/>
  <c r="AH30" i="63" s="1"/>
  <c r="E30" i="63"/>
  <c r="H30" i="63"/>
  <c r="J30" i="63"/>
  <c r="S15" i="60"/>
  <c r="W15" i="60"/>
  <c r="AQ15" i="60" s="1"/>
  <c r="Q15" i="60"/>
  <c r="T15" i="60"/>
  <c r="V15" i="60"/>
  <c r="K27" i="59"/>
  <c r="AH27" i="59" s="1"/>
  <c r="G27" i="59"/>
  <c r="H27" i="59"/>
  <c r="E27" i="59"/>
  <c r="J27" i="59"/>
  <c r="O14" i="63"/>
  <c r="P14" i="63"/>
  <c r="N15" i="63"/>
  <c r="AO15" i="61" l="1"/>
  <c r="AF30" i="67"/>
  <c r="AF30" i="54"/>
  <c r="AE30" i="54"/>
  <c r="AP15" i="61"/>
  <c r="AS15" i="61" s="1"/>
  <c r="AT15" i="61" s="1"/>
  <c r="AG30" i="67"/>
  <c r="AJ30" i="67" s="1"/>
  <c r="AK30" i="67" s="1"/>
  <c r="S14" i="67"/>
  <c r="W14" i="67"/>
  <c r="AQ14" i="67" s="1"/>
  <c r="V14" i="67"/>
  <c r="T14" i="67"/>
  <c r="AO14" i="67" s="1"/>
  <c r="Q14" i="67"/>
  <c r="AN14" i="67" s="1"/>
  <c r="O15" i="67"/>
  <c r="N16" i="67"/>
  <c r="P15" i="67"/>
  <c r="N18" i="61"/>
  <c r="O17" i="61"/>
  <c r="P17" i="61"/>
  <c r="Q16" i="61"/>
  <c r="W16" i="61"/>
  <c r="AQ16" i="61" s="1"/>
  <c r="V16" i="61"/>
  <c r="T16" i="61"/>
  <c r="S16" i="61"/>
  <c r="G30" i="58"/>
  <c r="E30" i="58"/>
  <c r="J30" i="58"/>
  <c r="K30" i="58"/>
  <c r="AH30" i="58" s="1"/>
  <c r="H30" i="58"/>
  <c r="AF30" i="58" s="1"/>
  <c r="AF29" i="58"/>
  <c r="AE29" i="58"/>
  <c r="O14" i="58"/>
  <c r="N15" i="58"/>
  <c r="P14" i="58"/>
  <c r="AE29" i="57"/>
  <c r="AF29" i="57"/>
  <c r="AE30" i="63"/>
  <c r="AG26" i="59"/>
  <c r="AJ26" i="59" s="1"/>
  <c r="AK26" i="59" s="1"/>
  <c r="AG30" i="64"/>
  <c r="AJ30" i="64" s="1"/>
  <c r="AK30" i="64" s="1"/>
  <c r="AG30" i="65"/>
  <c r="AJ30" i="65" s="1"/>
  <c r="AK30" i="65" s="1"/>
  <c r="AP14" i="65"/>
  <c r="AS14" i="65" s="1"/>
  <c r="AT14" i="65" s="1"/>
  <c r="P16" i="65"/>
  <c r="O16" i="65"/>
  <c r="N17" i="65"/>
  <c r="W15" i="65"/>
  <c r="AQ15" i="65" s="1"/>
  <c r="Q15" i="65"/>
  <c r="V15" i="65"/>
  <c r="S15" i="65"/>
  <c r="T15" i="65"/>
  <c r="AO15" i="65" s="1"/>
  <c r="P14" i="57"/>
  <c r="O14" i="57"/>
  <c r="N15" i="57"/>
  <c r="J30" i="57"/>
  <c r="E30" i="57"/>
  <c r="K30" i="57"/>
  <c r="AH30" i="57" s="1"/>
  <c r="G30" i="57"/>
  <c r="H30" i="57"/>
  <c r="AF30" i="57" s="1"/>
  <c r="N16" i="54"/>
  <c r="O15" i="54"/>
  <c r="P15" i="54"/>
  <c r="AG30" i="54"/>
  <c r="AJ30" i="54" s="1"/>
  <c r="AK30" i="54" s="1"/>
  <c r="S14" i="54"/>
  <c r="W14" i="54"/>
  <c r="AQ14" i="54" s="1"/>
  <c r="V14" i="54"/>
  <c r="Q14" i="54"/>
  <c r="T14" i="54"/>
  <c r="AO14" i="54" s="1"/>
  <c r="AE27" i="59"/>
  <c r="AN15" i="60"/>
  <c r="AF30" i="63"/>
  <c r="AG30" i="63" s="1"/>
  <c r="AJ30" i="63" s="1"/>
  <c r="AK30" i="63" s="1"/>
  <c r="AG29" i="63"/>
  <c r="AJ29" i="63" s="1"/>
  <c r="AK29" i="63" s="1"/>
  <c r="AF27" i="62"/>
  <c r="AE27" i="62"/>
  <c r="C29" i="62"/>
  <c r="D29" i="62"/>
  <c r="B30" i="62"/>
  <c r="AG26" i="62"/>
  <c r="AJ26" i="62" s="1"/>
  <c r="AK26" i="62" s="1"/>
  <c r="E28" i="62"/>
  <c r="J28" i="62"/>
  <c r="K28" i="62"/>
  <c r="AH28" i="62" s="1"/>
  <c r="G28" i="62"/>
  <c r="H28" i="62"/>
  <c r="T14" i="63"/>
  <c r="Q14" i="63"/>
  <c r="W14" i="63"/>
  <c r="AQ14" i="63" s="1"/>
  <c r="S14" i="63"/>
  <c r="V14" i="63"/>
  <c r="P15" i="63"/>
  <c r="O15" i="63"/>
  <c r="N16" i="63"/>
  <c r="AF27" i="59"/>
  <c r="AO15" i="60"/>
  <c r="C29" i="55"/>
  <c r="D29" i="55"/>
  <c r="B30" i="55"/>
  <c r="AG27" i="66"/>
  <c r="AJ27" i="66" s="1"/>
  <c r="AK27" i="66" s="1"/>
  <c r="G28" i="59"/>
  <c r="H28" i="59"/>
  <c r="K28" i="59"/>
  <c r="AH28" i="59" s="1"/>
  <c r="E28" i="59"/>
  <c r="J28" i="59"/>
  <c r="C29" i="59"/>
  <c r="D29" i="59"/>
  <c r="B30" i="59"/>
  <c r="O16" i="64"/>
  <c r="N17" i="64"/>
  <c r="P16" i="64"/>
  <c r="Q15" i="64"/>
  <c r="T15" i="64"/>
  <c r="W15" i="64"/>
  <c r="AQ15" i="64" s="1"/>
  <c r="S15" i="64"/>
  <c r="V15" i="64"/>
  <c r="N18" i="60"/>
  <c r="O17" i="60"/>
  <c r="P17" i="60"/>
  <c r="B30" i="66"/>
  <c r="C29" i="66"/>
  <c r="D29" i="66"/>
  <c r="E28" i="66"/>
  <c r="H28" i="66"/>
  <c r="K28" i="66"/>
  <c r="AH28" i="66" s="1"/>
  <c r="J28" i="66"/>
  <c r="G28" i="66"/>
  <c r="S16" i="60"/>
  <c r="T16" i="60"/>
  <c r="W16" i="60"/>
  <c r="AQ16" i="60" s="1"/>
  <c r="Q16" i="60"/>
  <c r="V16" i="60"/>
  <c r="AN14" i="64"/>
  <c r="AP14" i="64" s="1"/>
  <c r="AS14" i="64" s="1"/>
  <c r="AT14" i="64" s="1"/>
  <c r="AP15" i="60" l="1"/>
  <c r="AS15" i="60" s="1"/>
  <c r="AT15" i="60" s="1"/>
  <c r="AO15" i="64"/>
  <c r="AG29" i="57"/>
  <c r="AJ29" i="57" s="1"/>
  <c r="AK29" i="57" s="1"/>
  <c r="AE30" i="58"/>
  <c r="AP14" i="67"/>
  <c r="AS14" i="67" s="1"/>
  <c r="AT14" i="67" s="1"/>
  <c r="N17" i="67"/>
  <c r="P16" i="67"/>
  <c r="O16" i="67"/>
  <c r="S15" i="67"/>
  <c r="T15" i="67"/>
  <c r="Q15" i="67"/>
  <c r="AN15" i="67" s="1"/>
  <c r="W15" i="67"/>
  <c r="AQ15" i="67" s="1"/>
  <c r="V15" i="67"/>
  <c r="AN15" i="64"/>
  <c r="AN16" i="61"/>
  <c r="AO16" i="61"/>
  <c r="S17" i="61"/>
  <c r="V17" i="61"/>
  <c r="Q17" i="61"/>
  <c r="AN17" i="61" s="1"/>
  <c r="W17" i="61"/>
  <c r="AQ17" i="61" s="1"/>
  <c r="T17" i="61"/>
  <c r="O18" i="61"/>
  <c r="N19" i="61"/>
  <c r="P18" i="61"/>
  <c r="T14" i="58"/>
  <c r="W14" i="58"/>
  <c r="AQ14" i="58" s="1"/>
  <c r="S14" i="58"/>
  <c r="Q14" i="58"/>
  <c r="AN14" i="58" s="1"/>
  <c r="V14" i="58"/>
  <c r="O15" i="58"/>
  <c r="N16" i="58"/>
  <c r="P15" i="58"/>
  <c r="AG29" i="58"/>
  <c r="AJ29" i="58" s="1"/>
  <c r="AK29" i="58" s="1"/>
  <c r="AG30" i="58"/>
  <c r="AJ30" i="58" s="1"/>
  <c r="AK30" i="58" s="1"/>
  <c r="AG27" i="59"/>
  <c r="AJ27" i="59" s="1"/>
  <c r="AK27" i="59" s="1"/>
  <c r="AN14" i="54"/>
  <c r="AG27" i="62"/>
  <c r="AJ27" i="62" s="1"/>
  <c r="AK27" i="62" s="1"/>
  <c r="AN15" i="65"/>
  <c r="AP15" i="65" s="1"/>
  <c r="AS15" i="65" s="1"/>
  <c r="AT15" i="65" s="1"/>
  <c r="O17" i="65"/>
  <c r="P17" i="65"/>
  <c r="N18" i="65"/>
  <c r="T16" i="65"/>
  <c r="Q16" i="65"/>
  <c r="S16" i="65"/>
  <c r="V16" i="65"/>
  <c r="W16" i="65"/>
  <c r="AQ16" i="65" s="1"/>
  <c r="AN16" i="60"/>
  <c r="AO16" i="60"/>
  <c r="AE30" i="57"/>
  <c r="AG30" i="57" s="1"/>
  <c r="AJ30" i="57" s="1"/>
  <c r="AK30" i="57" s="1"/>
  <c r="N16" i="57"/>
  <c r="P15" i="57"/>
  <c r="O15" i="57"/>
  <c r="Q14" i="57"/>
  <c r="W14" i="57"/>
  <c r="AQ14" i="57" s="1"/>
  <c r="T14" i="57"/>
  <c r="V14" i="57"/>
  <c r="S14" i="57"/>
  <c r="AP14" i="54"/>
  <c r="AS14" i="54" s="1"/>
  <c r="AT14" i="54" s="1"/>
  <c r="T15" i="54"/>
  <c r="Q15" i="54"/>
  <c r="W15" i="54"/>
  <c r="AQ15" i="54" s="1"/>
  <c r="V15" i="54"/>
  <c r="S15" i="54"/>
  <c r="P16" i="54"/>
  <c r="N17" i="54"/>
  <c r="O16" i="54"/>
  <c r="AF28" i="62"/>
  <c r="AP15" i="64"/>
  <c r="AS15" i="64" s="1"/>
  <c r="AT15" i="64" s="1"/>
  <c r="AE28" i="62"/>
  <c r="AG28" i="62" s="1"/>
  <c r="AJ28" i="62" s="1"/>
  <c r="AK28" i="62" s="1"/>
  <c r="J29" i="62"/>
  <c r="G29" i="62"/>
  <c r="K29" i="62"/>
  <c r="AH29" i="62" s="1"/>
  <c r="H29" i="62"/>
  <c r="AF29" i="62" s="1"/>
  <c r="E29" i="62"/>
  <c r="N14" i="62"/>
  <c r="C30" i="62"/>
  <c r="D30" i="62"/>
  <c r="AF28" i="66"/>
  <c r="S16" i="64"/>
  <c r="T16" i="64"/>
  <c r="V16" i="64"/>
  <c r="Q16" i="64"/>
  <c r="W16" i="64"/>
  <c r="AQ16" i="64" s="1"/>
  <c r="H29" i="59"/>
  <c r="G29" i="59"/>
  <c r="E29" i="59"/>
  <c r="K29" i="59"/>
  <c r="AH29" i="59" s="1"/>
  <c r="J29" i="59"/>
  <c r="C30" i="55"/>
  <c r="D30" i="55"/>
  <c r="AN14" i="63"/>
  <c r="H29" i="66"/>
  <c r="E29" i="66"/>
  <c r="K29" i="66"/>
  <c r="AH29" i="66" s="1"/>
  <c r="G29" i="66"/>
  <c r="J29" i="66"/>
  <c r="D30" i="66"/>
  <c r="C30" i="66"/>
  <c r="N14" i="66"/>
  <c r="Q17" i="60"/>
  <c r="W17" i="60"/>
  <c r="AQ17" i="60" s="1"/>
  <c r="S17" i="60"/>
  <c r="V17" i="60"/>
  <c r="T17" i="60"/>
  <c r="P18" i="60"/>
  <c r="O18" i="60"/>
  <c r="N19" i="60"/>
  <c r="AE28" i="66"/>
  <c r="O17" i="64"/>
  <c r="N18" i="64"/>
  <c r="P17" i="64"/>
  <c r="N14" i="59"/>
  <c r="C30" i="59"/>
  <c r="D30" i="59"/>
  <c r="AE28" i="59"/>
  <c r="AF28" i="59"/>
  <c r="N17" i="63"/>
  <c r="O16" i="63"/>
  <c r="P16" i="63"/>
  <c r="W15" i="63"/>
  <c r="AQ15" i="63" s="1"/>
  <c r="S15" i="63"/>
  <c r="V15" i="63"/>
  <c r="T15" i="63"/>
  <c r="Q15" i="63"/>
  <c r="AO14" i="63"/>
  <c r="AP14" i="63" s="1"/>
  <c r="AS14" i="63" s="1"/>
  <c r="AT14" i="63" s="1"/>
  <c r="AO14" i="58" l="1"/>
  <c r="AO15" i="67"/>
  <c r="AP15" i="67"/>
  <c r="AS15" i="67" s="1"/>
  <c r="AT15" i="67" s="1"/>
  <c r="AP16" i="61"/>
  <c r="AS16" i="61" s="1"/>
  <c r="AT16" i="61" s="1"/>
  <c r="T16" i="67"/>
  <c r="V16" i="67"/>
  <c r="S16" i="67"/>
  <c r="Q16" i="67"/>
  <c r="AN16" i="67" s="1"/>
  <c r="W16" i="67"/>
  <c r="AQ16" i="67" s="1"/>
  <c r="N18" i="67"/>
  <c r="O17" i="67"/>
  <c r="P17" i="67"/>
  <c r="W18" i="61"/>
  <c r="AQ18" i="61" s="1"/>
  <c r="V18" i="61"/>
  <c r="T18" i="61"/>
  <c r="S18" i="61"/>
  <c r="Q18" i="61"/>
  <c r="N20" i="61"/>
  <c r="P19" i="61"/>
  <c r="O19" i="61"/>
  <c r="AO17" i="61"/>
  <c r="AP17" i="61" s="1"/>
  <c r="AS17" i="61" s="1"/>
  <c r="AT17" i="61" s="1"/>
  <c r="S15" i="58"/>
  <c r="Q15" i="58"/>
  <c r="AN15" i="58" s="1"/>
  <c r="T15" i="58"/>
  <c r="V15" i="58"/>
  <c r="W15" i="58"/>
  <c r="AQ15" i="58" s="1"/>
  <c r="O16" i="58"/>
  <c r="P16" i="58"/>
  <c r="N17" i="58"/>
  <c r="AP14" i="58"/>
  <c r="AS14" i="58" s="1"/>
  <c r="AT14" i="58" s="1"/>
  <c r="AO16" i="65"/>
  <c r="AO14" i="57"/>
  <c r="AP16" i="60"/>
  <c r="AS16" i="60" s="1"/>
  <c r="AT16" i="60" s="1"/>
  <c r="AN16" i="65"/>
  <c r="N19" i="65"/>
  <c r="P18" i="65"/>
  <c r="Q18" i="65" s="1"/>
  <c r="O18" i="65"/>
  <c r="Q17" i="65"/>
  <c r="W17" i="65"/>
  <c r="AQ17" i="65" s="1"/>
  <c r="V17" i="65"/>
  <c r="T17" i="65"/>
  <c r="S17" i="65"/>
  <c r="AN16" i="64"/>
  <c r="AO16" i="64"/>
  <c r="AP16" i="64" s="1"/>
  <c r="AS16" i="64" s="1"/>
  <c r="AT16" i="64" s="1"/>
  <c r="AN14" i="57"/>
  <c r="T15" i="57"/>
  <c r="Q15" i="57"/>
  <c r="W15" i="57"/>
  <c r="AQ15" i="57" s="1"/>
  <c r="S15" i="57"/>
  <c r="V15" i="57"/>
  <c r="O16" i="57"/>
  <c r="N17" i="57"/>
  <c r="P16" i="57"/>
  <c r="N18" i="54"/>
  <c r="O17" i="54"/>
  <c r="P17" i="54"/>
  <c r="AO15" i="54"/>
  <c r="T16" i="54"/>
  <c r="W16" i="54"/>
  <c r="AQ16" i="54" s="1"/>
  <c r="V16" i="54"/>
  <c r="AO16" i="54" s="1"/>
  <c r="Q16" i="54"/>
  <c r="S16" i="54"/>
  <c r="AN15" i="54"/>
  <c r="AO15" i="63"/>
  <c r="AE29" i="62"/>
  <c r="AG29" i="62" s="1"/>
  <c r="AJ29" i="62" s="1"/>
  <c r="AK29" i="62" s="1"/>
  <c r="J30" i="62"/>
  <c r="E30" i="62"/>
  <c r="G30" i="62"/>
  <c r="K30" i="62"/>
  <c r="AH30" i="62" s="1"/>
  <c r="H30" i="62"/>
  <c r="AF30" i="62" s="1"/>
  <c r="O14" i="62"/>
  <c r="P14" i="62"/>
  <c r="N15" i="62"/>
  <c r="V16" i="63"/>
  <c r="W16" i="63"/>
  <c r="AQ16" i="63" s="1"/>
  <c r="S16" i="63"/>
  <c r="Q16" i="63"/>
  <c r="T16" i="63"/>
  <c r="AO16" i="63" s="1"/>
  <c r="P17" i="63"/>
  <c r="O17" i="63"/>
  <c r="N18" i="63"/>
  <c r="E30" i="59"/>
  <c r="H30" i="59"/>
  <c r="K30" i="59"/>
  <c r="AH30" i="59" s="1"/>
  <c r="J30" i="59"/>
  <c r="G30" i="59"/>
  <c r="N15" i="59"/>
  <c r="P14" i="59"/>
  <c r="O14" i="59"/>
  <c r="W17" i="64"/>
  <c r="AQ17" i="64" s="1"/>
  <c r="V17" i="64"/>
  <c r="T17" i="64"/>
  <c r="S17" i="64"/>
  <c r="Q17" i="64"/>
  <c r="AO17" i="60"/>
  <c r="AN17" i="60"/>
  <c r="AF29" i="66"/>
  <c r="AG28" i="66"/>
  <c r="AJ28" i="66" s="1"/>
  <c r="AK28" i="66" s="1"/>
  <c r="AN15" i="63"/>
  <c r="AG28" i="59"/>
  <c r="AJ28" i="59" s="1"/>
  <c r="AK28" i="59" s="1"/>
  <c r="N19" i="64"/>
  <c r="P18" i="64"/>
  <c r="O18" i="64"/>
  <c r="N20" i="60"/>
  <c r="O19" i="60"/>
  <c r="P19" i="60"/>
  <c r="Q18" i="60"/>
  <c r="S18" i="60"/>
  <c r="W18" i="60"/>
  <c r="AQ18" i="60" s="1"/>
  <c r="T18" i="60"/>
  <c r="V18" i="60"/>
  <c r="N15" i="66"/>
  <c r="P14" i="66"/>
  <c r="O14" i="66"/>
  <c r="E30" i="66"/>
  <c r="J30" i="66"/>
  <c r="K30" i="66"/>
  <c r="AH30" i="66" s="1"/>
  <c r="G30" i="66"/>
  <c r="H30" i="66"/>
  <c r="AE29" i="66"/>
  <c r="AE29" i="59"/>
  <c r="AF29" i="59"/>
  <c r="AO15" i="58" l="1"/>
  <c r="AE30" i="62"/>
  <c r="AO18" i="60"/>
  <c r="W17" i="67"/>
  <c r="AQ17" i="67" s="1"/>
  <c r="T17" i="67"/>
  <c r="V17" i="67"/>
  <c r="S17" i="67"/>
  <c r="Q17" i="67"/>
  <c r="O18" i="67"/>
  <c r="P18" i="67"/>
  <c r="N19" i="67"/>
  <c r="AO16" i="67"/>
  <c r="AP16" i="67" s="1"/>
  <c r="AS16" i="67" s="1"/>
  <c r="AT16" i="67" s="1"/>
  <c r="N21" i="61"/>
  <c r="P20" i="61"/>
  <c r="O20" i="61"/>
  <c r="S19" i="61"/>
  <c r="T19" i="61"/>
  <c r="V19" i="61"/>
  <c r="W19" i="61"/>
  <c r="AQ19" i="61" s="1"/>
  <c r="Q19" i="61"/>
  <c r="AN19" i="61" s="1"/>
  <c r="AN18" i="61"/>
  <c r="AO18" i="61"/>
  <c r="AN18" i="60"/>
  <c r="O17" i="58"/>
  <c r="P17" i="58"/>
  <c r="N18" i="58"/>
  <c r="S16" i="58"/>
  <c r="Q16" i="58"/>
  <c r="V16" i="58"/>
  <c r="W16" i="58"/>
  <c r="AQ16" i="58" s="1"/>
  <c r="T16" i="58"/>
  <c r="AO16" i="58" s="1"/>
  <c r="AP15" i="58"/>
  <c r="AS15" i="58" s="1"/>
  <c r="AT15" i="58" s="1"/>
  <c r="AP15" i="63"/>
  <c r="AS15" i="63" s="1"/>
  <c r="AT15" i="63" s="1"/>
  <c r="AP16" i="65"/>
  <c r="AS16" i="65" s="1"/>
  <c r="AT16" i="65" s="1"/>
  <c r="AP14" i="57"/>
  <c r="AS14" i="57" s="1"/>
  <c r="AT14" i="57" s="1"/>
  <c r="AO17" i="65"/>
  <c r="AN17" i="65"/>
  <c r="O19" i="65"/>
  <c r="N20" i="65"/>
  <c r="P19" i="65"/>
  <c r="S18" i="65"/>
  <c r="AN18" i="65" s="1"/>
  <c r="W18" i="65"/>
  <c r="AQ18" i="65" s="1"/>
  <c r="V18" i="65"/>
  <c r="T18" i="65"/>
  <c r="AO18" i="65" s="1"/>
  <c r="AN15" i="57"/>
  <c r="Q16" i="57"/>
  <c r="V16" i="57"/>
  <c r="S16" i="57"/>
  <c r="W16" i="57"/>
  <c r="AQ16" i="57" s="1"/>
  <c r="T16" i="57"/>
  <c r="P17" i="57"/>
  <c r="O17" i="57"/>
  <c r="N18" i="57"/>
  <c r="AO15" i="57"/>
  <c r="AP15" i="54"/>
  <c r="AS15" i="54" s="1"/>
  <c r="AT15" i="54" s="1"/>
  <c r="AN16" i="54"/>
  <c r="AP16" i="54" s="1"/>
  <c r="AS16" i="54" s="1"/>
  <c r="AT16" i="54" s="1"/>
  <c r="T17" i="54"/>
  <c r="V17" i="54"/>
  <c r="W17" i="54"/>
  <c r="AQ17" i="54" s="1"/>
  <c r="S17" i="54"/>
  <c r="Q17" i="54"/>
  <c r="O18" i="54"/>
  <c r="P18" i="54"/>
  <c r="N19" i="54"/>
  <c r="AG29" i="59"/>
  <c r="AJ29" i="59" s="1"/>
  <c r="AK29" i="59" s="1"/>
  <c r="AN17" i="64"/>
  <c r="AO17" i="64"/>
  <c r="AF30" i="66"/>
  <c r="AE30" i="66"/>
  <c r="S14" i="62"/>
  <c r="W14" i="62"/>
  <c r="AQ14" i="62" s="1"/>
  <c r="Q14" i="62"/>
  <c r="AN14" i="62" s="1"/>
  <c r="V14" i="62"/>
  <c r="T14" i="62"/>
  <c r="AG30" i="62"/>
  <c r="AJ30" i="62" s="1"/>
  <c r="AK30" i="62" s="1"/>
  <c r="O15" i="62"/>
  <c r="P15" i="62"/>
  <c r="N16" i="62"/>
  <c r="T19" i="60"/>
  <c r="W19" i="60"/>
  <c r="AQ19" i="60" s="1"/>
  <c r="V19" i="60"/>
  <c r="Q19" i="60"/>
  <c r="S19" i="60"/>
  <c r="AG29" i="66"/>
  <c r="AJ29" i="66" s="1"/>
  <c r="AK29" i="66" s="1"/>
  <c r="T14" i="59"/>
  <c r="Q14" i="59"/>
  <c r="S14" i="59"/>
  <c r="V14" i="59"/>
  <c r="W14" i="59"/>
  <c r="AQ14" i="59" s="1"/>
  <c r="AE30" i="59"/>
  <c r="S14" i="66"/>
  <c r="V14" i="66"/>
  <c r="Q14" i="66"/>
  <c r="AN14" i="66" s="1"/>
  <c r="W14" i="66"/>
  <c r="AQ14" i="66" s="1"/>
  <c r="T14" i="66"/>
  <c r="N21" i="60"/>
  <c r="P20" i="60"/>
  <c r="O20" i="60"/>
  <c r="V18" i="64"/>
  <c r="T18" i="64"/>
  <c r="Q18" i="64"/>
  <c r="S18" i="64"/>
  <c r="W18" i="64"/>
  <c r="AQ18" i="64" s="1"/>
  <c r="O15" i="66"/>
  <c r="N16" i="66"/>
  <c r="P15" i="66"/>
  <c r="N20" i="64"/>
  <c r="P19" i="64"/>
  <c r="O19" i="64"/>
  <c r="AP17" i="60"/>
  <c r="AS17" i="60" s="1"/>
  <c r="AT17" i="60" s="1"/>
  <c r="O15" i="59"/>
  <c r="P15" i="59"/>
  <c r="N16" i="59"/>
  <c r="AF30" i="59"/>
  <c r="N19" i="63"/>
  <c r="P18" i="63"/>
  <c r="O18" i="63"/>
  <c r="Q17" i="63"/>
  <c r="V17" i="63"/>
  <c r="W17" i="63"/>
  <c r="AQ17" i="63" s="1"/>
  <c r="T17" i="63"/>
  <c r="AO17" i="63" s="1"/>
  <c r="S17" i="63"/>
  <c r="AN16" i="63"/>
  <c r="AP16" i="63" s="1"/>
  <c r="AS16" i="63" s="1"/>
  <c r="AT16" i="63" s="1"/>
  <c r="AO19" i="61" l="1"/>
  <c r="AN14" i="59"/>
  <c r="AO14" i="59"/>
  <c r="AP18" i="65"/>
  <c r="AS18" i="65" s="1"/>
  <c r="AT18" i="65" s="1"/>
  <c r="AP19" i="61"/>
  <c r="AS19" i="61" s="1"/>
  <c r="AT19" i="61" s="1"/>
  <c r="AP18" i="60"/>
  <c r="AS18" i="60" s="1"/>
  <c r="AT18" i="60" s="1"/>
  <c r="AP18" i="61"/>
  <c r="AS18" i="61" s="1"/>
  <c r="AT18" i="61" s="1"/>
  <c r="AO17" i="67"/>
  <c r="P19" i="67"/>
  <c r="O19" i="67"/>
  <c r="N20" i="67"/>
  <c r="V18" i="67"/>
  <c r="W18" i="67"/>
  <c r="AQ18" i="67" s="1"/>
  <c r="S18" i="67"/>
  <c r="Q18" i="67"/>
  <c r="T18" i="67"/>
  <c r="AO18" i="67" s="1"/>
  <c r="AN17" i="67"/>
  <c r="AN17" i="63"/>
  <c r="AP17" i="63" s="1"/>
  <c r="AS17" i="63" s="1"/>
  <c r="AT17" i="63" s="1"/>
  <c r="Q20" i="61"/>
  <c r="S20" i="61"/>
  <c r="T20" i="61"/>
  <c r="V20" i="61"/>
  <c r="W20" i="61"/>
  <c r="AQ20" i="61" s="1"/>
  <c r="O21" i="61"/>
  <c r="N22" i="61"/>
  <c r="P21" i="61"/>
  <c r="W17" i="58"/>
  <c r="AQ17" i="58" s="1"/>
  <c r="V17" i="58"/>
  <c r="Q17" i="58"/>
  <c r="T17" i="58"/>
  <c r="AO17" i="58" s="1"/>
  <c r="S17" i="58"/>
  <c r="AN16" i="58"/>
  <c r="AP16" i="58" s="1"/>
  <c r="AS16" i="58" s="1"/>
  <c r="AT16" i="58" s="1"/>
  <c r="N19" i="58"/>
  <c r="O18" i="58"/>
  <c r="P18" i="58"/>
  <c r="AP17" i="65"/>
  <c r="AS17" i="65" s="1"/>
  <c r="AT17" i="65" s="1"/>
  <c r="AO14" i="62"/>
  <c r="AP14" i="62" s="1"/>
  <c r="AS14" i="62" s="1"/>
  <c r="AT14" i="62" s="1"/>
  <c r="AP17" i="64"/>
  <c r="AS17" i="64" s="1"/>
  <c r="AT17" i="64" s="1"/>
  <c r="AN17" i="54"/>
  <c r="AO17" i="54"/>
  <c r="AP15" i="57"/>
  <c r="AS15" i="57" s="1"/>
  <c r="AT15" i="57" s="1"/>
  <c r="Q19" i="65"/>
  <c r="S19" i="65"/>
  <c r="W19" i="65"/>
  <c r="AQ19" i="65" s="1"/>
  <c r="V19" i="65"/>
  <c r="T19" i="65"/>
  <c r="P20" i="65"/>
  <c r="N21" i="65"/>
  <c r="O20" i="65"/>
  <c r="AO19" i="60"/>
  <c r="AN19" i="60"/>
  <c r="AO16" i="57"/>
  <c r="AN16" i="57"/>
  <c r="O18" i="57"/>
  <c r="N19" i="57"/>
  <c r="P18" i="57"/>
  <c r="S17" i="57"/>
  <c r="T17" i="57"/>
  <c r="W17" i="57"/>
  <c r="AQ17" i="57" s="1"/>
  <c r="V17" i="57"/>
  <c r="Q17" i="57"/>
  <c r="AN17" i="57" s="1"/>
  <c r="T18" i="54"/>
  <c r="V18" i="54"/>
  <c r="Q18" i="54"/>
  <c r="S18" i="54"/>
  <c r="W18" i="54"/>
  <c r="AQ18" i="54" s="1"/>
  <c r="N20" i="54"/>
  <c r="P19" i="54"/>
  <c r="O19" i="54"/>
  <c r="AG30" i="59"/>
  <c r="AJ30" i="59" s="1"/>
  <c r="AK30" i="59" s="1"/>
  <c r="AN18" i="64"/>
  <c r="AO14" i="66"/>
  <c r="AP14" i="66" s="1"/>
  <c r="AS14" i="66" s="1"/>
  <c r="AT14" i="66" s="1"/>
  <c r="AP14" i="59"/>
  <c r="N17" i="62"/>
  <c r="P16" i="62"/>
  <c r="O16" i="62"/>
  <c r="Q15" i="62"/>
  <c r="T15" i="62"/>
  <c r="S15" i="62"/>
  <c r="AN15" i="62" s="1"/>
  <c r="V15" i="62"/>
  <c r="W15" i="62"/>
  <c r="AQ15" i="62" s="1"/>
  <c r="AG30" i="66"/>
  <c r="AJ30" i="66" s="1"/>
  <c r="AK30" i="66" s="1"/>
  <c r="W15" i="66"/>
  <c r="AQ15" i="66" s="1"/>
  <c r="T15" i="66"/>
  <c r="S15" i="66"/>
  <c r="Q15" i="66"/>
  <c r="V15" i="66"/>
  <c r="W20" i="60"/>
  <c r="AQ20" i="60" s="1"/>
  <c r="T20" i="60"/>
  <c r="V20" i="60"/>
  <c r="S20" i="60"/>
  <c r="Q20" i="60"/>
  <c r="AS14" i="59"/>
  <c r="AT14" i="59" s="1"/>
  <c r="N20" i="63"/>
  <c r="P19" i="63"/>
  <c r="O19" i="63"/>
  <c r="N17" i="59"/>
  <c r="P16" i="59"/>
  <c r="O16" i="59"/>
  <c r="S19" i="64"/>
  <c r="W19" i="64"/>
  <c r="AQ19" i="64" s="1"/>
  <c r="V19" i="64"/>
  <c r="T19" i="64"/>
  <c r="Q19" i="64"/>
  <c r="AN19" i="64" s="1"/>
  <c r="V18" i="63"/>
  <c r="W18" i="63"/>
  <c r="AQ18" i="63" s="1"/>
  <c r="T18" i="63"/>
  <c r="AO18" i="63" s="1"/>
  <c r="Q18" i="63"/>
  <c r="S18" i="63"/>
  <c r="Q15" i="59"/>
  <c r="W15" i="59"/>
  <c r="AQ15" i="59" s="1"/>
  <c r="S15" i="59"/>
  <c r="V15" i="59"/>
  <c r="T15" i="59"/>
  <c r="O20" i="64"/>
  <c r="P20" i="64"/>
  <c r="N21" i="64"/>
  <c r="O16" i="66"/>
  <c r="N17" i="66"/>
  <c r="P16" i="66"/>
  <c r="AO18" i="64"/>
  <c r="AP18" i="64" s="1"/>
  <c r="AS18" i="64" s="1"/>
  <c r="AT18" i="64" s="1"/>
  <c r="N22" i="60"/>
  <c r="P21" i="60"/>
  <c r="O21" i="60"/>
  <c r="AO20" i="61" l="1"/>
  <c r="AN20" i="61"/>
  <c r="AP17" i="67"/>
  <c r="AS17" i="67" s="1"/>
  <c r="AT17" i="67" s="1"/>
  <c r="AN18" i="67"/>
  <c r="AO19" i="65"/>
  <c r="AP18" i="67"/>
  <c r="AS18" i="67" s="1"/>
  <c r="AT18" i="67" s="1"/>
  <c r="P20" i="67"/>
  <c r="N21" i="67"/>
  <c r="O20" i="67"/>
  <c r="S19" i="67"/>
  <c r="W19" i="67"/>
  <c r="AQ19" i="67" s="1"/>
  <c r="V19" i="67"/>
  <c r="T19" i="67"/>
  <c r="Q19" i="67"/>
  <c r="AN19" i="67" s="1"/>
  <c r="AN19" i="65"/>
  <c r="AP19" i="65" s="1"/>
  <c r="AS19" i="65" s="1"/>
  <c r="AT19" i="65" s="1"/>
  <c r="S21" i="61"/>
  <c r="W21" i="61"/>
  <c r="AQ21" i="61" s="1"/>
  <c r="Q21" i="61"/>
  <c r="AN21" i="61" s="1"/>
  <c r="T21" i="61"/>
  <c r="V21" i="61"/>
  <c r="P22" i="61"/>
  <c r="N23" i="61"/>
  <c r="O22" i="61"/>
  <c r="S18" i="58"/>
  <c r="W18" i="58"/>
  <c r="AQ18" i="58" s="1"/>
  <c r="V18" i="58"/>
  <c r="T18" i="58"/>
  <c r="AO18" i="58" s="1"/>
  <c r="Q18" i="58"/>
  <c r="AN18" i="58" s="1"/>
  <c r="P19" i="58"/>
  <c r="O19" i="58"/>
  <c r="N20" i="58"/>
  <c r="AN17" i="58"/>
  <c r="AP17" i="58" s="1"/>
  <c r="AS17" i="58" s="1"/>
  <c r="AT17" i="58" s="1"/>
  <c r="AO19" i="64"/>
  <c r="AP19" i="64" s="1"/>
  <c r="AS19" i="64" s="1"/>
  <c r="AT19" i="64" s="1"/>
  <c r="AP17" i="54"/>
  <c r="AS17" i="54" s="1"/>
  <c r="AT17" i="54" s="1"/>
  <c r="AP16" i="57"/>
  <c r="AS16" i="57" s="1"/>
  <c r="AT16" i="57" s="1"/>
  <c r="AO15" i="59"/>
  <c r="AP18" i="58"/>
  <c r="AS18" i="58" s="1"/>
  <c r="AT18" i="58" s="1"/>
  <c r="S20" i="65"/>
  <c r="Q20" i="65"/>
  <c r="W20" i="65"/>
  <c r="AQ20" i="65" s="1"/>
  <c r="T20" i="65"/>
  <c r="V20" i="65"/>
  <c r="N22" i="65"/>
  <c r="P21" i="65"/>
  <c r="O21" i="65"/>
  <c r="AN18" i="63"/>
  <c r="AP18" i="63" s="1"/>
  <c r="AS18" i="63" s="1"/>
  <c r="AT18" i="63" s="1"/>
  <c r="AP19" i="60"/>
  <c r="AS19" i="60" s="1"/>
  <c r="AT19" i="60" s="1"/>
  <c r="AN15" i="59"/>
  <c r="N20" i="57"/>
  <c r="P19" i="57"/>
  <c r="O19" i="57"/>
  <c r="AO17" i="57"/>
  <c r="AP17" i="57" s="1"/>
  <c r="AS17" i="57" s="1"/>
  <c r="AT17" i="57" s="1"/>
  <c r="Q18" i="57"/>
  <c r="V18" i="57"/>
  <c r="S18" i="57"/>
  <c r="T18" i="57"/>
  <c r="AO18" i="57" s="1"/>
  <c r="W18" i="57"/>
  <c r="AQ18" i="57" s="1"/>
  <c r="N21" i="54"/>
  <c r="P20" i="54"/>
  <c r="O20" i="54"/>
  <c r="T19" i="54"/>
  <c r="Q19" i="54"/>
  <c r="W19" i="54"/>
  <c r="AQ19" i="54" s="1"/>
  <c r="V19" i="54"/>
  <c r="S19" i="54"/>
  <c r="AN18" i="54"/>
  <c r="AO18" i="54"/>
  <c r="AO15" i="62"/>
  <c r="AP15" i="62" s="1"/>
  <c r="AS15" i="62" s="1"/>
  <c r="AT15" i="62" s="1"/>
  <c r="P17" i="62"/>
  <c r="N18" i="62"/>
  <c r="O17" i="62"/>
  <c r="AO20" i="60"/>
  <c r="V16" i="62"/>
  <c r="W16" i="62"/>
  <c r="AQ16" i="62" s="1"/>
  <c r="T16" i="62"/>
  <c r="AO16" i="62" s="1"/>
  <c r="S16" i="62"/>
  <c r="Q16" i="62"/>
  <c r="O17" i="66"/>
  <c r="P17" i="66"/>
  <c r="N18" i="66"/>
  <c r="P17" i="59"/>
  <c r="N18" i="59"/>
  <c r="O17" i="59"/>
  <c r="T19" i="63"/>
  <c r="Q19" i="63"/>
  <c r="W19" i="63"/>
  <c r="AQ19" i="63" s="1"/>
  <c r="V19" i="63"/>
  <c r="S19" i="63"/>
  <c r="V21" i="60"/>
  <c r="Q21" i="60"/>
  <c r="T21" i="60"/>
  <c r="W21" i="60"/>
  <c r="AQ21" i="60" s="1"/>
  <c r="S21" i="60"/>
  <c r="O21" i="64"/>
  <c r="N22" i="64"/>
  <c r="P21" i="64"/>
  <c r="P22" i="60"/>
  <c r="N23" i="60"/>
  <c r="O22" i="60"/>
  <c r="S16" i="66"/>
  <c r="Q16" i="66"/>
  <c r="V16" i="66"/>
  <c r="W16" i="66"/>
  <c r="AQ16" i="66" s="1"/>
  <c r="T16" i="66"/>
  <c r="AO16" i="66" s="1"/>
  <c r="V20" i="64"/>
  <c r="Q20" i="64"/>
  <c r="S20" i="64"/>
  <c r="W20" i="64"/>
  <c r="AQ20" i="64" s="1"/>
  <c r="T20" i="64"/>
  <c r="AO20" i="64" s="1"/>
  <c r="V16" i="59"/>
  <c r="W16" i="59"/>
  <c r="AQ16" i="59" s="1"/>
  <c r="Q16" i="59"/>
  <c r="S16" i="59"/>
  <c r="T16" i="59"/>
  <c r="AO16" i="59" s="1"/>
  <c r="P20" i="63"/>
  <c r="N21" i="63"/>
  <c r="O20" i="63"/>
  <c r="AN20" i="60"/>
  <c r="AN15" i="66"/>
  <c r="AO15" i="66"/>
  <c r="AP20" i="61" l="1"/>
  <c r="AS20" i="61" s="1"/>
  <c r="AT20" i="61" s="1"/>
  <c r="AO21" i="61"/>
  <c r="AN18" i="57"/>
  <c r="AN16" i="66"/>
  <c r="AP21" i="61"/>
  <c r="AS21" i="61" s="1"/>
  <c r="AT21" i="61" s="1"/>
  <c r="AO19" i="67"/>
  <c r="AP19" i="67" s="1"/>
  <c r="AS19" i="67" s="1"/>
  <c r="AT19" i="67" s="1"/>
  <c r="S20" i="67"/>
  <c r="V20" i="67"/>
  <c r="Q20" i="67"/>
  <c r="AN20" i="67" s="1"/>
  <c r="W20" i="67"/>
  <c r="AQ20" i="67" s="1"/>
  <c r="T20" i="67"/>
  <c r="P21" i="67"/>
  <c r="O21" i="67"/>
  <c r="N22" i="67"/>
  <c r="S22" i="61"/>
  <c r="W22" i="61"/>
  <c r="AQ22" i="61" s="1"/>
  <c r="Q22" i="61"/>
  <c r="AN22" i="61" s="1"/>
  <c r="T22" i="61"/>
  <c r="V22" i="61"/>
  <c r="N24" i="61"/>
  <c r="P23" i="61"/>
  <c r="O23" i="61"/>
  <c r="N21" i="58"/>
  <c r="P20" i="58"/>
  <c r="O20" i="58"/>
  <c r="W19" i="58"/>
  <c r="AQ19" i="58" s="1"/>
  <c r="V19" i="58"/>
  <c r="T19" i="58"/>
  <c r="Q19" i="58"/>
  <c r="S19" i="58"/>
  <c r="AP20" i="60"/>
  <c r="AS20" i="60" s="1"/>
  <c r="AT20" i="60" s="1"/>
  <c r="AP15" i="66"/>
  <c r="AS15" i="66" s="1"/>
  <c r="AT15" i="66" s="1"/>
  <c r="AP15" i="59"/>
  <c r="AS15" i="59" s="1"/>
  <c r="AT15" i="59" s="1"/>
  <c r="AO21" i="60"/>
  <c r="AO19" i="54"/>
  <c r="P22" i="65"/>
  <c r="O22" i="65"/>
  <c r="N23" i="65"/>
  <c r="AO20" i="65"/>
  <c r="AN20" i="65"/>
  <c r="W21" i="65"/>
  <c r="AQ21" i="65" s="1"/>
  <c r="S21" i="65"/>
  <c r="V21" i="65"/>
  <c r="T21" i="65"/>
  <c r="Q21" i="65"/>
  <c r="P20" i="57"/>
  <c r="O20" i="57"/>
  <c r="N21" i="57"/>
  <c r="AP18" i="57"/>
  <c r="AS18" i="57" s="1"/>
  <c r="AT18" i="57" s="1"/>
  <c r="T19" i="57"/>
  <c r="Q19" i="57"/>
  <c r="V19" i="57"/>
  <c r="S19" i="57"/>
  <c r="W19" i="57"/>
  <c r="AQ19" i="57" s="1"/>
  <c r="Q20" i="54"/>
  <c r="S20" i="54"/>
  <c r="W20" i="54"/>
  <c r="AQ20" i="54" s="1"/>
  <c r="T20" i="54"/>
  <c r="V20" i="54"/>
  <c r="AP18" i="54"/>
  <c r="AS18" i="54" s="1"/>
  <c r="AT18" i="54" s="1"/>
  <c r="AN19" i="54"/>
  <c r="AP19" i="54" s="1"/>
  <c r="AS19" i="54" s="1"/>
  <c r="AT19" i="54" s="1"/>
  <c r="P21" i="54"/>
  <c r="O21" i="54"/>
  <c r="N22" i="54"/>
  <c r="AN21" i="60"/>
  <c r="AN19" i="63"/>
  <c r="AO19" i="63"/>
  <c r="AN20" i="64"/>
  <c r="AP20" i="64" s="1"/>
  <c r="AS20" i="64" s="1"/>
  <c r="AT20" i="64" s="1"/>
  <c r="AP16" i="66"/>
  <c r="AS16" i="66" s="1"/>
  <c r="AT16" i="66" s="1"/>
  <c r="Q17" i="62"/>
  <c r="V17" i="62"/>
  <c r="S17" i="62"/>
  <c r="AN17" i="62" s="1"/>
  <c r="W17" i="62"/>
  <c r="AQ17" i="62" s="1"/>
  <c r="T17" i="62"/>
  <c r="AN16" i="62"/>
  <c r="AP16" i="62" s="1"/>
  <c r="AS16" i="62" s="1"/>
  <c r="AT16" i="62" s="1"/>
  <c r="N19" i="62"/>
  <c r="P18" i="62"/>
  <c r="O18" i="62"/>
  <c r="N24" i="60"/>
  <c r="O23" i="60"/>
  <c r="P23" i="60"/>
  <c r="T21" i="64"/>
  <c r="V21" i="64"/>
  <c r="W21" i="64"/>
  <c r="AQ21" i="64" s="1"/>
  <c r="Q21" i="64"/>
  <c r="S21" i="64"/>
  <c r="T17" i="59"/>
  <c r="Q17" i="59"/>
  <c r="W17" i="59"/>
  <c r="AQ17" i="59" s="1"/>
  <c r="S17" i="59"/>
  <c r="V17" i="59"/>
  <c r="N19" i="66"/>
  <c r="P18" i="66"/>
  <c r="O18" i="66"/>
  <c r="V20" i="63"/>
  <c r="W20" i="63"/>
  <c r="AQ20" i="63" s="1"/>
  <c r="T20" i="63"/>
  <c r="AO20" i="63" s="1"/>
  <c r="Q20" i="63"/>
  <c r="S20" i="63"/>
  <c r="N22" i="63"/>
  <c r="P21" i="63"/>
  <c r="O21" i="63"/>
  <c r="AN16" i="59"/>
  <c r="AP16" i="59" s="1"/>
  <c r="AS16" i="59" s="1"/>
  <c r="AT16" i="59" s="1"/>
  <c r="W22" i="60"/>
  <c r="AQ22" i="60" s="1"/>
  <c r="S22" i="60"/>
  <c r="V22" i="60"/>
  <c r="Q22" i="60"/>
  <c r="AN22" i="60" s="1"/>
  <c r="T22" i="60"/>
  <c r="O22" i="64"/>
  <c r="P22" i="64"/>
  <c r="N23" i="64"/>
  <c r="AP21" i="60"/>
  <c r="AS21" i="60" s="1"/>
  <c r="AT21" i="60" s="1"/>
  <c r="AP19" i="63"/>
  <c r="AS19" i="63" s="1"/>
  <c r="AT19" i="63" s="1"/>
  <c r="N19" i="59"/>
  <c r="O18" i="59"/>
  <c r="P18" i="59"/>
  <c r="T17" i="66"/>
  <c r="S17" i="66"/>
  <c r="Q17" i="66"/>
  <c r="W17" i="66"/>
  <c r="AQ17" i="66" s="1"/>
  <c r="V17" i="66"/>
  <c r="T18" i="66" l="1"/>
  <c r="W18" i="66"/>
  <c r="Q18" i="66"/>
  <c r="AO20" i="54"/>
  <c r="AN20" i="54"/>
  <c r="AO22" i="60"/>
  <c r="AO20" i="67"/>
  <c r="AP20" i="67" s="1"/>
  <c r="AS20" i="67" s="1"/>
  <c r="AT20" i="67" s="1"/>
  <c r="AO19" i="58"/>
  <c r="AO22" i="61"/>
  <c r="AP22" i="61" s="1"/>
  <c r="AS22" i="61" s="1"/>
  <c r="AT22" i="61" s="1"/>
  <c r="P22" i="67"/>
  <c r="N23" i="67"/>
  <c r="O22" i="67"/>
  <c r="Q21" i="67"/>
  <c r="W21" i="67"/>
  <c r="AQ21" i="67" s="1"/>
  <c r="V21" i="67"/>
  <c r="S21" i="67"/>
  <c r="T21" i="67"/>
  <c r="AO21" i="67" s="1"/>
  <c r="O24" i="61"/>
  <c r="P24" i="61"/>
  <c r="N25" i="61"/>
  <c r="Q23" i="61"/>
  <c r="S23" i="61"/>
  <c r="W23" i="61"/>
  <c r="AQ23" i="61" s="1"/>
  <c r="T23" i="61"/>
  <c r="V23" i="61"/>
  <c r="W20" i="58"/>
  <c r="AQ20" i="58" s="1"/>
  <c r="Q20" i="58"/>
  <c r="V20" i="58"/>
  <c r="T20" i="58"/>
  <c r="AO20" i="58" s="1"/>
  <c r="S20" i="58"/>
  <c r="AN19" i="58"/>
  <c r="AP19" i="58" s="1"/>
  <c r="AS19" i="58" s="1"/>
  <c r="AT19" i="58" s="1"/>
  <c r="O21" i="58"/>
  <c r="N22" i="58"/>
  <c r="P21" i="58"/>
  <c r="AO19" i="57"/>
  <c r="AN19" i="57"/>
  <c r="AP22" i="60"/>
  <c r="AS22" i="60" s="1"/>
  <c r="AT22" i="60" s="1"/>
  <c r="AN17" i="66"/>
  <c r="AN21" i="65"/>
  <c r="AP20" i="65"/>
  <c r="AS20" i="65" s="1"/>
  <c r="AT20" i="65" s="1"/>
  <c r="AO17" i="66"/>
  <c r="AP17" i="66" s="1"/>
  <c r="AS17" i="66" s="1"/>
  <c r="AT17" i="66" s="1"/>
  <c r="AO21" i="65"/>
  <c r="O23" i="65"/>
  <c r="N24" i="65"/>
  <c r="P23" i="65"/>
  <c r="Q22" i="65"/>
  <c r="S22" i="65"/>
  <c r="V22" i="65"/>
  <c r="W22" i="65"/>
  <c r="AQ22" i="65" s="1"/>
  <c r="T22" i="65"/>
  <c r="AO22" i="65" s="1"/>
  <c r="P21" i="57"/>
  <c r="N22" i="57"/>
  <c r="O21" i="57"/>
  <c r="Q20" i="57"/>
  <c r="S20" i="57"/>
  <c r="T20" i="57"/>
  <c r="V20" i="57"/>
  <c r="W20" i="57"/>
  <c r="AQ20" i="57" s="1"/>
  <c r="O22" i="54"/>
  <c r="P22" i="54"/>
  <c r="N23" i="54"/>
  <c r="T21" i="54"/>
  <c r="Q21" i="54"/>
  <c r="S21" i="54"/>
  <c r="V21" i="54"/>
  <c r="W21" i="54"/>
  <c r="AQ21" i="54" s="1"/>
  <c r="AP20" i="54"/>
  <c r="AS20" i="54" s="1"/>
  <c r="AT20" i="54" s="1"/>
  <c r="O19" i="62"/>
  <c r="N20" i="62"/>
  <c r="P19" i="62"/>
  <c r="AN21" i="64"/>
  <c r="W18" i="62"/>
  <c r="AQ18" i="62" s="1"/>
  <c r="V18" i="62"/>
  <c r="Q18" i="62"/>
  <c r="S18" i="62"/>
  <c r="T18" i="62"/>
  <c r="AO17" i="62"/>
  <c r="AP17" i="62" s="1"/>
  <c r="AS17" i="62" s="1"/>
  <c r="AT17" i="62" s="1"/>
  <c r="O23" i="64"/>
  <c r="P23" i="64"/>
  <c r="N24" i="64"/>
  <c r="W22" i="64"/>
  <c r="AQ22" i="64" s="1"/>
  <c r="T22" i="64"/>
  <c r="V22" i="64"/>
  <c r="Q22" i="64"/>
  <c r="S22" i="64"/>
  <c r="O22" i="63"/>
  <c r="N23" i="63"/>
  <c r="P22" i="63"/>
  <c r="AN20" i="63"/>
  <c r="AP20" i="63" s="1"/>
  <c r="AS20" i="63" s="1"/>
  <c r="AT20" i="63" s="1"/>
  <c r="S18" i="66"/>
  <c r="AQ18" i="66"/>
  <c r="V18" i="66"/>
  <c r="AO17" i="59"/>
  <c r="AO21" i="64"/>
  <c r="Q23" i="60"/>
  <c r="T23" i="60"/>
  <c r="W23" i="60"/>
  <c r="AQ23" i="60" s="1"/>
  <c r="V23" i="60"/>
  <c r="S23" i="60"/>
  <c r="P24" i="60"/>
  <c r="N25" i="60"/>
  <c r="O24" i="60"/>
  <c r="W18" i="59"/>
  <c r="AQ18" i="59" s="1"/>
  <c r="Q18" i="59"/>
  <c r="T18" i="59"/>
  <c r="S18" i="59"/>
  <c r="V18" i="59"/>
  <c r="O19" i="59"/>
  <c r="P19" i="59"/>
  <c r="N20" i="59"/>
  <c r="S21" i="63"/>
  <c r="T21" i="63"/>
  <c r="Q21" i="63"/>
  <c r="AN21" i="63" s="1"/>
  <c r="W21" i="63"/>
  <c r="AQ21" i="63" s="1"/>
  <c r="V21" i="63"/>
  <c r="O19" i="66"/>
  <c r="P19" i="66"/>
  <c r="N20" i="66"/>
  <c r="AN17" i="59"/>
  <c r="AN21" i="67" l="1"/>
  <c r="AP21" i="67" s="1"/>
  <c r="AS21" i="67" s="1"/>
  <c r="AT21" i="67" s="1"/>
  <c r="W19" i="66"/>
  <c r="Q19" i="66"/>
  <c r="AN23" i="61"/>
  <c r="AP21" i="64"/>
  <c r="AS21" i="64" s="1"/>
  <c r="AT21" i="64" s="1"/>
  <c r="AN22" i="64"/>
  <c r="AO22" i="64"/>
  <c r="AP21" i="65"/>
  <c r="AS21" i="65" s="1"/>
  <c r="AT21" i="65" s="1"/>
  <c r="AP19" i="57"/>
  <c r="AS19" i="57" s="1"/>
  <c r="AT19" i="57" s="1"/>
  <c r="P23" i="67"/>
  <c r="N24" i="67"/>
  <c r="O23" i="67"/>
  <c r="T22" i="67"/>
  <c r="S22" i="67"/>
  <c r="W22" i="67"/>
  <c r="AQ22" i="67" s="1"/>
  <c r="Q22" i="67"/>
  <c r="AN22" i="67" s="1"/>
  <c r="V22" i="67"/>
  <c r="Q24" i="61"/>
  <c r="V24" i="61"/>
  <c r="W24" i="61"/>
  <c r="AQ24" i="61" s="1"/>
  <c r="T24" i="61"/>
  <c r="AO24" i="61" s="1"/>
  <c r="S24" i="61"/>
  <c r="AO23" i="61"/>
  <c r="AP23" i="61" s="1"/>
  <c r="AS23" i="61" s="1"/>
  <c r="AT23" i="61" s="1"/>
  <c r="O25" i="61"/>
  <c r="N26" i="61"/>
  <c r="P25" i="61"/>
  <c r="W21" i="58"/>
  <c r="AQ21" i="58" s="1"/>
  <c r="T21" i="58"/>
  <c r="Q21" i="58"/>
  <c r="S21" i="58"/>
  <c r="V21" i="58"/>
  <c r="N23" i="58"/>
  <c r="P22" i="58"/>
  <c r="O22" i="58"/>
  <c r="AN20" i="58"/>
  <c r="AP20" i="58" s="1"/>
  <c r="AS20" i="58" s="1"/>
  <c r="AT20" i="58" s="1"/>
  <c r="AN21" i="54"/>
  <c r="AO18" i="66"/>
  <c r="AO21" i="54"/>
  <c r="AO18" i="62"/>
  <c r="AN18" i="62"/>
  <c r="V23" i="65"/>
  <c r="T23" i="65"/>
  <c r="Q23" i="65"/>
  <c r="W23" i="65"/>
  <c r="AQ23" i="65" s="1"/>
  <c r="S23" i="65"/>
  <c r="AN22" i="65"/>
  <c r="AP22" i="65" s="1"/>
  <c r="AS22" i="65" s="1"/>
  <c r="AT22" i="65" s="1"/>
  <c r="N25" i="65"/>
  <c r="O24" i="65"/>
  <c r="P24" i="65"/>
  <c r="W21" i="57"/>
  <c r="AQ21" i="57" s="1"/>
  <c r="V21" i="57"/>
  <c r="Q21" i="57"/>
  <c r="T21" i="57"/>
  <c r="AO21" i="57" s="1"/>
  <c r="S21" i="57"/>
  <c r="AO20" i="57"/>
  <c r="AN20" i="57"/>
  <c r="P22" i="57"/>
  <c r="N23" i="57"/>
  <c r="O22" i="57"/>
  <c r="Q22" i="54"/>
  <c r="S22" i="54"/>
  <c r="V22" i="54"/>
  <c r="W22" i="54"/>
  <c r="AQ22" i="54" s="1"/>
  <c r="T22" i="54"/>
  <c r="AO22" i="54" s="1"/>
  <c r="AP21" i="54"/>
  <c r="AS21" i="54" s="1"/>
  <c r="AT21" i="54" s="1"/>
  <c r="O23" i="54"/>
  <c r="P23" i="54"/>
  <c r="N24" i="54"/>
  <c r="AO21" i="63"/>
  <c r="AP21" i="63" s="1"/>
  <c r="P20" i="62"/>
  <c r="O20" i="62"/>
  <c r="N21" i="62"/>
  <c r="Q19" i="62"/>
  <c r="T19" i="62"/>
  <c r="W19" i="62"/>
  <c r="AQ19" i="62" s="1"/>
  <c r="S19" i="62"/>
  <c r="V19" i="62"/>
  <c r="N21" i="66"/>
  <c r="O20" i="66"/>
  <c r="P20" i="66"/>
  <c r="P20" i="59"/>
  <c r="N21" i="59"/>
  <c r="O20" i="59"/>
  <c r="AN18" i="59"/>
  <c r="O25" i="60"/>
  <c r="N26" i="60"/>
  <c r="P25" i="60"/>
  <c r="AN23" i="60"/>
  <c r="AP17" i="59"/>
  <c r="AS17" i="59" s="1"/>
  <c r="AT17" i="59" s="1"/>
  <c r="AN18" i="66"/>
  <c r="P23" i="63"/>
  <c r="N24" i="63"/>
  <c r="O23" i="63"/>
  <c r="AP22" i="64"/>
  <c r="AS22" i="64" s="1"/>
  <c r="AT22" i="64" s="1"/>
  <c r="N25" i="64"/>
  <c r="O24" i="64"/>
  <c r="P24" i="64"/>
  <c r="V19" i="66"/>
  <c r="T19" i="66"/>
  <c r="S19" i="66"/>
  <c r="AQ19" i="66"/>
  <c r="AS21" i="63"/>
  <c r="AT21" i="63" s="1"/>
  <c r="V19" i="59"/>
  <c r="Q19" i="59"/>
  <c r="W19" i="59"/>
  <c r="AQ19" i="59" s="1"/>
  <c r="T19" i="59"/>
  <c r="S19" i="59"/>
  <c r="AO18" i="59"/>
  <c r="AP18" i="59" s="1"/>
  <c r="AS18" i="59" s="1"/>
  <c r="AT18" i="59" s="1"/>
  <c r="W24" i="60"/>
  <c r="AQ24" i="60" s="1"/>
  <c r="V24" i="60"/>
  <c r="S24" i="60"/>
  <c r="T24" i="60"/>
  <c r="Q24" i="60"/>
  <c r="AN24" i="60" s="1"/>
  <c r="AO23" i="60"/>
  <c r="AP23" i="60" s="1"/>
  <c r="AS23" i="60" s="1"/>
  <c r="AT23" i="60" s="1"/>
  <c r="S22" i="63"/>
  <c r="Q22" i="63"/>
  <c r="W22" i="63"/>
  <c r="AQ22" i="63" s="1"/>
  <c r="V22" i="63"/>
  <c r="T22" i="63"/>
  <c r="Q23" i="64"/>
  <c r="S23" i="64"/>
  <c r="T23" i="64"/>
  <c r="V23" i="64"/>
  <c r="W23" i="64"/>
  <c r="AQ23" i="64" s="1"/>
  <c r="AN21" i="58" l="1"/>
  <c r="AO21" i="58"/>
  <c r="AO22" i="67"/>
  <c r="AP18" i="66"/>
  <c r="AS18" i="66" s="1"/>
  <c r="AT18" i="66" s="1"/>
  <c r="AP21" i="58"/>
  <c r="AS21" i="58" s="1"/>
  <c r="AT21" i="58" s="1"/>
  <c r="AP22" i="67"/>
  <c r="AS22" i="67" s="1"/>
  <c r="AT22" i="67" s="1"/>
  <c r="P24" i="67"/>
  <c r="O24" i="67"/>
  <c r="N25" i="67"/>
  <c r="T23" i="67"/>
  <c r="W23" i="67"/>
  <c r="AQ23" i="67" s="1"/>
  <c r="V23" i="67"/>
  <c r="Q23" i="67"/>
  <c r="S23" i="67"/>
  <c r="O26" i="61"/>
  <c r="P26" i="61"/>
  <c r="S30" i="61"/>
  <c r="W25" i="61"/>
  <c r="AQ25" i="61" s="1"/>
  <c r="T25" i="61"/>
  <c r="S25" i="61"/>
  <c r="V25" i="61"/>
  <c r="Q25" i="61"/>
  <c r="AN25" i="61" s="1"/>
  <c r="AN24" i="61"/>
  <c r="AP24" i="61" s="1"/>
  <c r="AS24" i="61" s="1"/>
  <c r="AT24" i="61" s="1"/>
  <c r="N24" i="58"/>
  <c r="P23" i="58"/>
  <c r="O23" i="58"/>
  <c r="S22" i="58"/>
  <c r="Q22" i="58"/>
  <c r="AN22" i="58" s="1"/>
  <c r="T22" i="58"/>
  <c r="V22" i="58"/>
  <c r="W22" i="58"/>
  <c r="AQ22" i="58" s="1"/>
  <c r="AN19" i="66"/>
  <c r="AO19" i="66"/>
  <c r="AO19" i="59"/>
  <c r="AN19" i="59"/>
  <c r="AP20" i="57"/>
  <c r="AS20" i="57" s="1"/>
  <c r="AT20" i="57" s="1"/>
  <c r="AO23" i="65"/>
  <c r="AO23" i="64"/>
  <c r="AN23" i="64"/>
  <c r="AP18" i="62"/>
  <c r="AS18" i="62" s="1"/>
  <c r="AT18" i="62" s="1"/>
  <c r="S24" i="65"/>
  <c r="T24" i="65"/>
  <c r="W24" i="65"/>
  <c r="AQ24" i="65" s="1"/>
  <c r="Q24" i="65"/>
  <c r="V24" i="65"/>
  <c r="N26" i="65"/>
  <c r="P25" i="65"/>
  <c r="O25" i="65"/>
  <c r="AN23" i="65"/>
  <c r="AP23" i="65" s="1"/>
  <c r="AS23" i="65" s="1"/>
  <c r="AT23" i="65" s="1"/>
  <c r="W22" i="57"/>
  <c r="AQ22" i="57" s="1"/>
  <c r="V22" i="57"/>
  <c r="T22" i="57"/>
  <c r="S22" i="57"/>
  <c r="Q22" i="57"/>
  <c r="P23" i="57"/>
  <c r="O23" i="57"/>
  <c r="N24" i="57"/>
  <c r="AN21" i="57"/>
  <c r="AP21" i="57" s="1"/>
  <c r="AS21" i="57" s="1"/>
  <c r="AT21" i="57" s="1"/>
  <c r="S23" i="54"/>
  <c r="Q23" i="54"/>
  <c r="W23" i="54"/>
  <c r="AQ23" i="54" s="1"/>
  <c r="V23" i="54"/>
  <c r="T23" i="54"/>
  <c r="N25" i="54"/>
  <c r="O24" i="54"/>
  <c r="P24" i="54"/>
  <c r="AN22" i="54"/>
  <c r="AP22" i="54" s="1"/>
  <c r="AS22" i="54" s="1"/>
  <c r="AT22" i="54" s="1"/>
  <c r="AO24" i="60"/>
  <c r="AP24" i="60" s="1"/>
  <c r="AS24" i="60" s="1"/>
  <c r="AT24" i="60" s="1"/>
  <c r="AN19" i="62"/>
  <c r="AN22" i="63"/>
  <c r="AO19" i="62"/>
  <c r="P21" i="62"/>
  <c r="O21" i="62"/>
  <c r="N22" i="62"/>
  <c r="Q20" i="62"/>
  <c r="S20" i="62"/>
  <c r="T20" i="62"/>
  <c r="V20" i="62"/>
  <c r="W20" i="62"/>
  <c r="AQ20" i="62" s="1"/>
  <c r="AO22" i="63"/>
  <c r="Q23" i="63"/>
  <c r="S23" i="63"/>
  <c r="T23" i="63"/>
  <c r="W23" i="63"/>
  <c r="AQ23" i="63" s="1"/>
  <c r="V23" i="63"/>
  <c r="P26" i="60"/>
  <c r="N27" i="60"/>
  <c r="O26" i="60"/>
  <c r="N22" i="59"/>
  <c r="P21" i="59"/>
  <c r="O21" i="59"/>
  <c r="W24" i="64"/>
  <c r="AQ24" i="64" s="1"/>
  <c r="S24" i="64"/>
  <c r="V24" i="64"/>
  <c r="Q24" i="64"/>
  <c r="T24" i="64"/>
  <c r="O25" i="64"/>
  <c r="P25" i="64"/>
  <c r="N26" i="64"/>
  <c r="N25" i="63"/>
  <c r="P24" i="63"/>
  <c r="O24" i="63"/>
  <c r="W25" i="60"/>
  <c r="AQ25" i="60" s="1"/>
  <c r="T25" i="60"/>
  <c r="S25" i="60"/>
  <c r="V25" i="60"/>
  <c r="Q25" i="60"/>
  <c r="Q20" i="59"/>
  <c r="W20" i="59"/>
  <c r="AQ20" i="59" s="1"/>
  <c r="S20" i="59"/>
  <c r="V20" i="59"/>
  <c r="T20" i="59"/>
  <c r="AO20" i="59" s="1"/>
  <c r="W20" i="66"/>
  <c r="AQ20" i="66" s="1"/>
  <c r="T20" i="66"/>
  <c r="Q20" i="66"/>
  <c r="V20" i="66"/>
  <c r="S20" i="66"/>
  <c r="N22" i="66"/>
  <c r="P21" i="66"/>
  <c r="O21" i="66"/>
  <c r="AN23" i="63" l="1"/>
  <c r="AO22" i="58"/>
  <c r="AP22" i="58" s="1"/>
  <c r="AP19" i="66"/>
  <c r="AS19" i="66" s="1"/>
  <c r="AT19" i="66" s="1"/>
  <c r="AN25" i="60"/>
  <c r="AS22" i="58"/>
  <c r="AT22" i="58" s="1"/>
  <c r="AN23" i="67"/>
  <c r="N26" i="67"/>
  <c r="O25" i="67"/>
  <c r="P25" i="67"/>
  <c r="V24" i="67"/>
  <c r="T24" i="67"/>
  <c r="S24" i="67"/>
  <c r="W24" i="67"/>
  <c r="AQ24" i="67" s="1"/>
  <c r="Q24" i="67"/>
  <c r="AN24" i="67" s="1"/>
  <c r="AO23" i="67"/>
  <c r="AP23" i="67" s="1"/>
  <c r="AS23" i="67" s="1"/>
  <c r="AT23" i="67" s="1"/>
  <c r="AO20" i="62"/>
  <c r="AN20" i="62"/>
  <c r="Q26" i="61"/>
  <c r="T26" i="61"/>
  <c r="V26" i="61"/>
  <c r="W26" i="61"/>
  <c r="AQ26" i="61" s="1"/>
  <c r="S26" i="61"/>
  <c r="AO25" i="61"/>
  <c r="AP25" i="61" s="1"/>
  <c r="AS25" i="61" s="1"/>
  <c r="AT25" i="61" s="1"/>
  <c r="AO25" i="60"/>
  <c r="T23" i="58"/>
  <c r="S23" i="58"/>
  <c r="W23" i="58"/>
  <c r="AQ23" i="58" s="1"/>
  <c r="V23" i="58"/>
  <c r="Q23" i="58"/>
  <c r="AN23" i="58" s="1"/>
  <c r="O24" i="58"/>
  <c r="N25" i="58"/>
  <c r="P24" i="58"/>
  <c r="AO24" i="64"/>
  <c r="AP19" i="59"/>
  <c r="AS19" i="59" s="1"/>
  <c r="AT19" i="59" s="1"/>
  <c r="AN24" i="64"/>
  <c r="AP24" i="64" s="1"/>
  <c r="AS24" i="64" s="1"/>
  <c r="AT24" i="64" s="1"/>
  <c r="AP19" i="62"/>
  <c r="AS19" i="62" s="1"/>
  <c r="AT19" i="62" s="1"/>
  <c r="AN23" i="54"/>
  <c r="AP25" i="60"/>
  <c r="AS25" i="60" s="1"/>
  <c r="AT25" i="60" s="1"/>
  <c r="AP23" i="64"/>
  <c r="AS23" i="64" s="1"/>
  <c r="AT23" i="64" s="1"/>
  <c r="V25" i="65"/>
  <c r="S25" i="65"/>
  <c r="W25" i="65"/>
  <c r="AQ25" i="65" s="1"/>
  <c r="Q25" i="65"/>
  <c r="AN25" i="65" s="1"/>
  <c r="T25" i="65"/>
  <c r="AO25" i="65" s="1"/>
  <c r="N27" i="65"/>
  <c r="O26" i="65"/>
  <c r="P26" i="65"/>
  <c r="S30" i="65"/>
  <c r="AN24" i="65"/>
  <c r="AO24" i="65"/>
  <c r="AP22" i="63"/>
  <c r="AS22" i="63" s="1"/>
  <c r="AT22" i="63" s="1"/>
  <c r="O24" i="57"/>
  <c r="N25" i="57"/>
  <c r="P24" i="57"/>
  <c r="Q23" i="57"/>
  <c r="S23" i="57"/>
  <c r="V23" i="57"/>
  <c r="W23" i="57"/>
  <c r="AQ23" i="57" s="1"/>
  <c r="T23" i="57"/>
  <c r="AN22" i="57"/>
  <c r="AO22" i="57"/>
  <c r="T24" i="54"/>
  <c r="Q24" i="54"/>
  <c r="W24" i="54"/>
  <c r="AQ24" i="54" s="1"/>
  <c r="S24" i="54"/>
  <c r="V24" i="54"/>
  <c r="O25" i="54"/>
  <c r="P25" i="54"/>
  <c r="N26" i="54"/>
  <c r="AO23" i="54"/>
  <c r="AN20" i="59"/>
  <c r="AP20" i="59" s="1"/>
  <c r="AS20" i="59" s="1"/>
  <c r="AT20" i="59" s="1"/>
  <c r="P22" i="62"/>
  <c r="O22" i="62"/>
  <c r="N23" i="62"/>
  <c r="W21" i="62"/>
  <c r="AQ21" i="62" s="1"/>
  <c r="S21" i="62"/>
  <c r="T21" i="62"/>
  <c r="Q21" i="62"/>
  <c r="AN21" i="62" s="1"/>
  <c r="V21" i="62"/>
  <c r="P25" i="63"/>
  <c r="N26" i="63"/>
  <c r="O25" i="63"/>
  <c r="T21" i="59"/>
  <c r="V21" i="59"/>
  <c r="W21" i="59"/>
  <c r="AQ21" i="59" s="1"/>
  <c r="S21" i="59"/>
  <c r="Q21" i="59"/>
  <c r="AN21" i="59" s="1"/>
  <c r="W26" i="60"/>
  <c r="AQ26" i="60" s="1"/>
  <c r="T26" i="60"/>
  <c r="Q26" i="60"/>
  <c r="S26" i="60"/>
  <c r="V26" i="60"/>
  <c r="AO23" i="63"/>
  <c r="AP23" i="63" s="1"/>
  <c r="AS23" i="63" s="1"/>
  <c r="AT23" i="63" s="1"/>
  <c r="P22" i="66"/>
  <c r="O22" i="66"/>
  <c r="N23" i="66"/>
  <c r="AO20" i="66"/>
  <c r="S25" i="64"/>
  <c r="Q25" i="64"/>
  <c r="T25" i="64"/>
  <c r="V25" i="64"/>
  <c r="W25" i="64"/>
  <c r="AQ25" i="64" s="1"/>
  <c r="T21" i="66"/>
  <c r="S21" i="66"/>
  <c r="W21" i="66"/>
  <c r="AQ21" i="66" s="1"/>
  <c r="Q21" i="66"/>
  <c r="AN21" i="66" s="1"/>
  <c r="V21" i="66"/>
  <c r="AN20" i="66"/>
  <c r="W24" i="63"/>
  <c r="AQ24" i="63" s="1"/>
  <c r="V24" i="63"/>
  <c r="Q24" i="63"/>
  <c r="S24" i="63"/>
  <c r="T24" i="63"/>
  <c r="AO24" i="63" s="1"/>
  <c r="P26" i="64"/>
  <c r="O26" i="64"/>
  <c r="N27" i="64"/>
  <c r="O22" i="59"/>
  <c r="P22" i="59"/>
  <c r="N23" i="59"/>
  <c r="P27" i="60"/>
  <c r="O27" i="60"/>
  <c r="S30" i="60"/>
  <c r="AO26" i="61" l="1"/>
  <c r="AO23" i="57"/>
  <c r="AP23" i="54"/>
  <c r="AS23" i="54" s="1"/>
  <c r="AT23" i="54" s="1"/>
  <c r="AO21" i="59"/>
  <c r="AO24" i="67"/>
  <c r="AP24" i="67" s="1"/>
  <c r="AS24" i="67" s="1"/>
  <c r="AT24" i="67" s="1"/>
  <c r="V25" i="67"/>
  <c r="S25" i="67"/>
  <c r="Q25" i="67"/>
  <c r="T25" i="67"/>
  <c r="AO25" i="67" s="1"/>
  <c r="W25" i="67"/>
  <c r="AQ25" i="67" s="1"/>
  <c r="N27" i="67"/>
  <c r="O26" i="67"/>
  <c r="P26" i="67"/>
  <c r="AN24" i="63"/>
  <c r="AP20" i="62"/>
  <c r="AS20" i="62" s="1"/>
  <c r="AT20" i="62" s="1"/>
  <c r="AN26" i="61"/>
  <c r="AP26" i="61" s="1"/>
  <c r="AS26" i="61" s="1"/>
  <c r="AT26" i="61" s="1"/>
  <c r="X30" i="61" s="1"/>
  <c r="X31" i="61" s="1"/>
  <c r="S24" i="58"/>
  <c r="Q24" i="58"/>
  <c r="V24" i="58"/>
  <c r="W24" i="58"/>
  <c r="AQ24" i="58" s="1"/>
  <c r="T24" i="58"/>
  <c r="AO24" i="58" s="1"/>
  <c r="P25" i="58"/>
  <c r="O25" i="58"/>
  <c r="N26" i="58"/>
  <c r="AO23" i="58"/>
  <c r="AP23" i="58" s="1"/>
  <c r="AS23" i="58" s="1"/>
  <c r="AT23" i="58" s="1"/>
  <c r="AP24" i="63"/>
  <c r="AS24" i="63" s="1"/>
  <c r="AT24" i="63" s="1"/>
  <c r="AN26" i="60"/>
  <c r="AP24" i="65"/>
  <c r="AS24" i="65" s="1"/>
  <c r="AT24" i="65" s="1"/>
  <c r="V26" i="65"/>
  <c r="W26" i="65"/>
  <c r="AQ26" i="65" s="1"/>
  <c r="S26" i="65"/>
  <c r="T26" i="65"/>
  <c r="Q26" i="65"/>
  <c r="AN26" i="65" s="1"/>
  <c r="O27" i="65"/>
  <c r="P27" i="65"/>
  <c r="AP25" i="65"/>
  <c r="AS25" i="65" s="1"/>
  <c r="AT25" i="65" s="1"/>
  <c r="AO21" i="62"/>
  <c r="AP21" i="62" s="1"/>
  <c r="AS21" i="62" s="1"/>
  <c r="AT21" i="62" s="1"/>
  <c r="AO26" i="60"/>
  <c r="AP22" i="57"/>
  <c r="AS22" i="57" s="1"/>
  <c r="AT22" i="57" s="1"/>
  <c r="AN23" i="57"/>
  <c r="AP23" i="57" s="1"/>
  <c r="AS23" i="57" s="1"/>
  <c r="AT23" i="57" s="1"/>
  <c r="O25" i="57"/>
  <c r="N26" i="57"/>
  <c r="P25" i="57"/>
  <c r="S24" i="57"/>
  <c r="W24" i="57"/>
  <c r="AQ24" i="57" s="1"/>
  <c r="T24" i="57"/>
  <c r="Q24" i="57"/>
  <c r="V24" i="57"/>
  <c r="P26" i="54"/>
  <c r="O26" i="54"/>
  <c r="S30" i="54"/>
  <c r="AN24" i="54"/>
  <c r="T25" i="54"/>
  <c r="S25" i="54"/>
  <c r="V25" i="54"/>
  <c r="W25" i="54"/>
  <c r="AQ25" i="54" s="1"/>
  <c r="Q25" i="54"/>
  <c r="AN25" i="54" s="1"/>
  <c r="AO24" i="54"/>
  <c r="AO25" i="64"/>
  <c r="AN25" i="64"/>
  <c r="AP20" i="66"/>
  <c r="AS20" i="66" s="1"/>
  <c r="AT20" i="66" s="1"/>
  <c r="N24" i="62"/>
  <c r="P23" i="62"/>
  <c r="O23" i="62"/>
  <c r="T22" i="62"/>
  <c r="Q22" i="62"/>
  <c r="W22" i="62"/>
  <c r="AQ22" i="62" s="1"/>
  <c r="S22" i="62"/>
  <c r="V22" i="62"/>
  <c r="P23" i="59"/>
  <c r="N24" i="59"/>
  <c r="O23" i="59"/>
  <c r="Q27" i="60"/>
  <c r="S27" i="60"/>
  <c r="V27" i="60"/>
  <c r="W27" i="60"/>
  <c r="AQ27" i="60" s="1"/>
  <c r="T27" i="60"/>
  <c r="V22" i="59"/>
  <c r="W22" i="59"/>
  <c r="AQ22" i="59" s="1"/>
  <c r="Q22" i="59"/>
  <c r="S22" i="59"/>
  <c r="T22" i="59"/>
  <c r="AO22" i="59" s="1"/>
  <c r="O27" i="64"/>
  <c r="P27" i="64"/>
  <c r="S30" i="64"/>
  <c r="S26" i="64"/>
  <c r="T26" i="64"/>
  <c r="W26" i="64"/>
  <c r="AQ26" i="64" s="1"/>
  <c r="Q26" i="64"/>
  <c r="V26" i="64"/>
  <c r="P23" i="66"/>
  <c r="O23" i="66"/>
  <c r="N24" i="66"/>
  <c r="Q22" i="66"/>
  <c r="V22" i="66"/>
  <c r="W22" i="66"/>
  <c r="AQ22" i="66" s="1"/>
  <c r="T22" i="66"/>
  <c r="AO22" i="66" s="1"/>
  <c r="S22" i="66"/>
  <c r="AP26" i="60"/>
  <c r="AS26" i="60" s="1"/>
  <c r="AT26" i="60" s="1"/>
  <c r="AP21" i="59"/>
  <c r="AS21" i="59" s="1"/>
  <c r="AT21" i="59" s="1"/>
  <c r="O26" i="63"/>
  <c r="P26" i="63"/>
  <c r="S30" i="63"/>
  <c r="AO21" i="66"/>
  <c r="AP21" i="66" s="1"/>
  <c r="AS21" i="66" s="1"/>
  <c r="AT21" i="66" s="1"/>
  <c r="Q25" i="63"/>
  <c r="T25" i="63"/>
  <c r="W25" i="63"/>
  <c r="AQ25" i="63" s="1"/>
  <c r="V25" i="63"/>
  <c r="S25" i="63"/>
  <c r="AO26" i="65" l="1"/>
  <c r="AN24" i="58"/>
  <c r="AN25" i="67"/>
  <c r="W26" i="67"/>
  <c r="AQ26" i="67" s="1"/>
  <c r="V26" i="67"/>
  <c r="Q26" i="67"/>
  <c r="S26" i="67"/>
  <c r="T26" i="67"/>
  <c r="AO26" i="67" s="1"/>
  <c r="P27" i="67"/>
  <c r="O27" i="67"/>
  <c r="S30" i="67"/>
  <c r="AP25" i="67"/>
  <c r="AS25" i="67" s="1"/>
  <c r="AT25" i="67" s="1"/>
  <c r="AO27" i="60"/>
  <c r="P26" i="58"/>
  <c r="O26" i="58"/>
  <c r="S30" i="58"/>
  <c r="V25" i="58"/>
  <c r="W25" i="58"/>
  <c r="AQ25" i="58" s="1"/>
  <c r="S25" i="58"/>
  <c r="T25" i="58"/>
  <c r="Q25" i="58"/>
  <c r="AN25" i="58" s="1"/>
  <c r="AP24" i="58"/>
  <c r="AS24" i="58" s="1"/>
  <c r="AT24" i="58" s="1"/>
  <c r="AN26" i="64"/>
  <c r="AO26" i="64"/>
  <c r="AP25" i="64"/>
  <c r="AS25" i="64" s="1"/>
  <c r="AT25" i="64" s="1"/>
  <c r="AN24" i="57"/>
  <c r="AO25" i="54"/>
  <c r="AP25" i="54" s="1"/>
  <c r="AS25" i="54" s="1"/>
  <c r="AT25" i="54" s="1"/>
  <c r="AN22" i="59"/>
  <c r="AP22" i="59" s="1"/>
  <c r="AS22" i="59" s="1"/>
  <c r="AT22" i="59" s="1"/>
  <c r="AP26" i="65"/>
  <c r="AS26" i="65" s="1"/>
  <c r="AT26" i="65" s="1"/>
  <c r="T27" i="65"/>
  <c r="Q27" i="65"/>
  <c r="W27" i="65"/>
  <c r="AQ27" i="65" s="1"/>
  <c r="S27" i="65"/>
  <c r="V27" i="65"/>
  <c r="AN25" i="63"/>
  <c r="AO25" i="63"/>
  <c r="AO24" i="57"/>
  <c r="P26" i="57"/>
  <c r="O26" i="57"/>
  <c r="N27" i="57"/>
  <c r="S30" i="57"/>
  <c r="W25" i="57"/>
  <c r="AQ25" i="57" s="1"/>
  <c r="Q25" i="57"/>
  <c r="V25" i="57"/>
  <c r="S25" i="57"/>
  <c r="T25" i="57"/>
  <c r="AO25" i="57" s="1"/>
  <c r="AP24" i="54"/>
  <c r="AS24" i="54" s="1"/>
  <c r="AT24" i="54" s="1"/>
  <c r="W26" i="54"/>
  <c r="AQ26" i="54" s="1"/>
  <c r="V26" i="54"/>
  <c r="Q26" i="54"/>
  <c r="T26" i="54"/>
  <c r="AO26" i="54" s="1"/>
  <c r="S26" i="54"/>
  <c r="AN22" i="62"/>
  <c r="P24" i="62"/>
  <c r="O24" i="62"/>
  <c r="N25" i="62"/>
  <c r="AO22" i="62"/>
  <c r="AP22" i="62" s="1"/>
  <c r="AS22" i="62" s="1"/>
  <c r="AT22" i="62" s="1"/>
  <c r="V23" i="62"/>
  <c r="S23" i="62"/>
  <c r="W23" i="62"/>
  <c r="AQ23" i="62" s="1"/>
  <c r="T23" i="62"/>
  <c r="Q23" i="62"/>
  <c r="W26" i="63"/>
  <c r="AQ26" i="63" s="1"/>
  <c r="Q26" i="63"/>
  <c r="S26" i="63"/>
  <c r="V26" i="63"/>
  <c r="T26" i="63"/>
  <c r="AN22" i="66"/>
  <c r="AP26" i="64"/>
  <c r="AS26" i="64" s="1"/>
  <c r="AT26" i="64" s="1"/>
  <c r="AN27" i="60"/>
  <c r="AP27" i="60" s="1"/>
  <c r="AS27" i="60" s="1"/>
  <c r="AT27" i="60" s="1"/>
  <c r="X30" i="60" s="1"/>
  <c r="X31" i="60" s="1"/>
  <c r="N25" i="59"/>
  <c r="P24" i="59"/>
  <c r="O24" i="59"/>
  <c r="AP22" i="66"/>
  <c r="AS22" i="66" s="1"/>
  <c r="AT22" i="66" s="1"/>
  <c r="P24" i="66"/>
  <c r="O24" i="66"/>
  <c r="S30" i="66"/>
  <c r="V23" i="66"/>
  <c r="W23" i="66"/>
  <c r="AQ23" i="66" s="1"/>
  <c r="T23" i="66"/>
  <c r="Q23" i="66"/>
  <c r="S23" i="66"/>
  <c r="T27" i="64"/>
  <c r="Q27" i="64"/>
  <c r="V27" i="64"/>
  <c r="S27" i="64"/>
  <c r="W27" i="64"/>
  <c r="AQ27" i="64" s="1"/>
  <c r="W23" i="59"/>
  <c r="AQ23" i="59" s="1"/>
  <c r="V23" i="59"/>
  <c r="Q23" i="59"/>
  <c r="S23" i="59"/>
  <c r="T23" i="59"/>
  <c r="AN25" i="57" l="1"/>
  <c r="AO23" i="66"/>
  <c r="AN26" i="67"/>
  <c r="AP26" i="67" s="1"/>
  <c r="AS26" i="67" s="1"/>
  <c r="AT26" i="67" s="1"/>
  <c r="Q27" i="67"/>
  <c r="T27" i="67"/>
  <c r="W27" i="67"/>
  <c r="AQ27" i="67" s="1"/>
  <c r="V27" i="67"/>
  <c r="S27" i="67"/>
  <c r="AN23" i="66"/>
  <c r="AO25" i="58"/>
  <c r="AP25" i="58" s="1"/>
  <c r="AS25" i="58" s="1"/>
  <c r="AT25" i="58" s="1"/>
  <c r="Q26" i="58"/>
  <c r="T26" i="58"/>
  <c r="S26" i="58"/>
  <c r="W26" i="58"/>
  <c r="AQ26" i="58" s="1"/>
  <c r="V26" i="58"/>
  <c r="AP24" i="57"/>
  <c r="AS24" i="57" s="1"/>
  <c r="AT24" i="57" s="1"/>
  <c r="AP25" i="63"/>
  <c r="AS25" i="63" s="1"/>
  <c r="AT25" i="63" s="1"/>
  <c r="AN27" i="65"/>
  <c r="AO27" i="65"/>
  <c r="AN23" i="62"/>
  <c r="AP25" i="57"/>
  <c r="AS25" i="57" s="1"/>
  <c r="AT25" i="57" s="1"/>
  <c r="P27" i="57"/>
  <c r="O27" i="57"/>
  <c r="Q26" i="57"/>
  <c r="V26" i="57"/>
  <c r="T26" i="57"/>
  <c r="W26" i="57"/>
  <c r="AQ26" i="57" s="1"/>
  <c r="S26" i="57"/>
  <c r="AN26" i="54"/>
  <c r="AP26" i="54" s="1"/>
  <c r="AS26" i="54" s="1"/>
  <c r="AT26" i="54" s="1"/>
  <c r="X30" i="54" s="1"/>
  <c r="X31" i="54" s="1"/>
  <c r="AN27" i="64"/>
  <c r="AO27" i="64"/>
  <c r="AO26" i="63"/>
  <c r="N26" i="62"/>
  <c r="P25" i="62"/>
  <c r="O25" i="62"/>
  <c r="W24" i="62"/>
  <c r="AQ24" i="62" s="1"/>
  <c r="Q24" i="62"/>
  <c r="T24" i="62"/>
  <c r="V24" i="62"/>
  <c r="S24" i="62"/>
  <c r="AO23" i="59"/>
  <c r="AN23" i="59"/>
  <c r="AP23" i="66"/>
  <c r="AS23" i="66" s="1"/>
  <c r="AT23" i="66" s="1"/>
  <c r="AO23" i="62"/>
  <c r="AP23" i="62" s="1"/>
  <c r="AS23" i="62" s="1"/>
  <c r="AT23" i="62" s="1"/>
  <c r="Q24" i="59"/>
  <c r="W24" i="59"/>
  <c r="AQ24" i="59" s="1"/>
  <c r="V24" i="59"/>
  <c r="T24" i="59"/>
  <c r="S24" i="59"/>
  <c r="Q24" i="66"/>
  <c r="V24" i="66"/>
  <c r="S24" i="66"/>
  <c r="W24" i="66"/>
  <c r="AQ24" i="66" s="1"/>
  <c r="T24" i="66"/>
  <c r="N26" i="59"/>
  <c r="O25" i="59"/>
  <c r="P25" i="59"/>
  <c r="AN26" i="63"/>
  <c r="AO26" i="58" l="1"/>
  <c r="AO27" i="67"/>
  <c r="AN27" i="67"/>
  <c r="AN26" i="58"/>
  <c r="AP26" i="58" s="1"/>
  <c r="AS26" i="58" s="1"/>
  <c r="AT26" i="58" s="1"/>
  <c r="X30" i="58" s="1"/>
  <c r="X31" i="58" s="1"/>
  <c r="AO26" i="57"/>
  <c r="AN26" i="57"/>
  <c r="AP27" i="64"/>
  <c r="AS27" i="64" s="1"/>
  <c r="AT27" i="64" s="1"/>
  <c r="X30" i="64" s="1"/>
  <c r="X31" i="64" s="1"/>
  <c r="AO24" i="62"/>
  <c r="AP27" i="65"/>
  <c r="AS27" i="65" s="1"/>
  <c r="AT27" i="65" s="1"/>
  <c r="X30" i="65" s="1"/>
  <c r="X31" i="65" s="1"/>
  <c r="AP26" i="63"/>
  <c r="AS26" i="63" s="1"/>
  <c r="AT26" i="63" s="1"/>
  <c r="X30" i="63" s="1"/>
  <c r="X31" i="63" s="1"/>
  <c r="AO24" i="66"/>
  <c r="AN24" i="66"/>
  <c r="AO24" i="59"/>
  <c r="W27" i="57"/>
  <c r="AQ27" i="57" s="1"/>
  <c r="V27" i="57"/>
  <c r="Q27" i="57"/>
  <c r="S27" i="57"/>
  <c r="T27" i="57"/>
  <c r="W25" i="62"/>
  <c r="AQ25" i="62" s="1"/>
  <c r="Q25" i="62"/>
  <c r="V25" i="62"/>
  <c r="S25" i="62"/>
  <c r="T25" i="62"/>
  <c r="AP23" i="59"/>
  <c r="AS23" i="59" s="1"/>
  <c r="AT23" i="59" s="1"/>
  <c r="AN24" i="62"/>
  <c r="O26" i="62"/>
  <c r="P26" i="62"/>
  <c r="N27" i="62"/>
  <c r="T25" i="59"/>
  <c r="S25" i="59"/>
  <c r="W25" i="59"/>
  <c r="AQ25" i="59" s="1"/>
  <c r="Q25" i="59"/>
  <c r="AN25" i="59" s="1"/>
  <c r="V25" i="59"/>
  <c r="P26" i="59"/>
  <c r="N27" i="59"/>
  <c r="O26" i="59"/>
  <c r="AN24" i="59"/>
  <c r="AP24" i="59" s="1"/>
  <c r="AS24" i="59" s="1"/>
  <c r="AT24" i="59" s="1"/>
  <c r="AP27" i="67" l="1"/>
  <c r="AS27" i="67" s="1"/>
  <c r="AT27" i="67" s="1"/>
  <c r="X30" i="67" s="1"/>
  <c r="X31" i="67" s="1"/>
  <c r="AP26" i="57"/>
  <c r="AS26" i="57" s="1"/>
  <c r="AT26" i="57" s="1"/>
  <c r="AP24" i="62"/>
  <c r="AS24" i="62" s="1"/>
  <c r="AT24" i="62" s="1"/>
  <c r="AO25" i="62"/>
  <c r="AO27" i="57"/>
  <c r="AP24" i="66"/>
  <c r="AS24" i="66" s="1"/>
  <c r="AT24" i="66" s="1"/>
  <c r="X30" i="66" s="1"/>
  <c r="X31" i="66" s="1"/>
  <c r="AN27" i="57"/>
  <c r="O27" i="62"/>
  <c r="P27" i="62"/>
  <c r="S30" i="62"/>
  <c r="Q26" i="62"/>
  <c r="W26" i="62"/>
  <c r="AQ26" i="62" s="1"/>
  <c r="T26" i="62"/>
  <c r="S26" i="62"/>
  <c r="V26" i="62"/>
  <c r="AN25" i="62"/>
  <c r="AP25" i="62" s="1"/>
  <c r="AS25" i="62" s="1"/>
  <c r="AT25" i="62" s="1"/>
  <c r="P27" i="59"/>
  <c r="O27" i="59"/>
  <c r="S30" i="59"/>
  <c r="AO25" i="59"/>
  <c r="AP25" i="59" s="1"/>
  <c r="AS25" i="59" s="1"/>
  <c r="AT25" i="59" s="1"/>
  <c r="Q26" i="59"/>
  <c r="W26" i="59"/>
  <c r="AQ26" i="59" s="1"/>
  <c r="S26" i="59"/>
  <c r="T26" i="59"/>
  <c r="V26" i="59"/>
  <c r="AP27" i="57" l="1"/>
  <c r="AS27" i="57" s="1"/>
  <c r="AT27" i="57" s="1"/>
  <c r="X30" i="57" s="1"/>
  <c r="X31" i="57" s="1"/>
  <c r="AO26" i="59"/>
  <c r="AO26" i="62"/>
  <c r="AN26" i="62"/>
  <c r="Q27" i="62"/>
  <c r="W27" i="62"/>
  <c r="AQ27" i="62" s="1"/>
  <c r="V27" i="62"/>
  <c r="S27" i="62"/>
  <c r="T27" i="62"/>
  <c r="AO27" i="62" s="1"/>
  <c r="AN26" i="59"/>
  <c r="V27" i="59"/>
  <c r="S27" i="59"/>
  <c r="W27" i="59"/>
  <c r="AQ27" i="59" s="1"/>
  <c r="Q27" i="59"/>
  <c r="AN27" i="59" s="1"/>
  <c r="T27" i="59"/>
  <c r="AO27" i="59" s="1"/>
  <c r="AN27" i="62" l="1"/>
  <c r="AP27" i="62" s="1"/>
  <c r="AS27" i="62" s="1"/>
  <c r="AT27" i="62" s="1"/>
  <c r="AP26" i="59"/>
  <c r="AS26" i="59" s="1"/>
  <c r="AT26" i="59" s="1"/>
  <c r="AP26" i="62"/>
  <c r="AS26" i="62" s="1"/>
  <c r="AT26" i="62" s="1"/>
  <c r="AP27" i="59"/>
  <c r="AS27" i="59" s="1"/>
  <c r="AT27" i="59" s="1"/>
  <c r="X30" i="59" l="1"/>
  <c r="X31" i="59" s="1"/>
  <c r="X30" i="62"/>
  <c r="X31" i="62" s="1"/>
</calcChain>
</file>

<file path=xl/sharedStrings.xml><?xml version="1.0" encoding="utf-8"?>
<sst xmlns="http://schemas.openxmlformats.org/spreadsheetml/2006/main" count="2208" uniqueCount="90">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</sst>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40">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183" fontId="27" fillId="0" borderId="24" xfId="0" applyNumberFormat="1" applyFont="1" applyBorder="1" applyAlignment="1">
      <alignment horizontal="center" vertical="center" wrapText="1"/>
    </xf>
    <xf numFmtId="20" fontId="27" fillId="0" borderId="25" xfId="0" applyNumberFormat="1" applyFont="1" applyBorder="1" applyAlignment="1">
      <alignment horizontal="center" vertical="center" wrapText="1"/>
    </xf>
    <xf numFmtId="182" fontId="27" fillId="0" borderId="28"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39" xfId="0" applyFont="1" applyBorder="1" applyAlignment="1">
      <alignment horizontal="center" vertical="center" wrapText="1"/>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22"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431">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403212A-FBBC-430B-A3C8-53C17249422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F233BA9-976B-40C9-9E05-DFA862F7439E}"/>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1C2D09E-0466-4A1C-A905-0D7D40BEF8AC}"/>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7450D0D-1569-4F1D-8B21-DE3AE8BCFAA1}"/>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869D54F2-08ED-4793-A24A-1B23BD6349C4}"/>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244D806D-9F4E-47AE-B735-5817A8DCA706}"/>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29886DB-E0EE-4A5D-80EB-4C3547C2BC59}"/>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44B41DD-3528-4AE5-A4B4-8B160D8E7A7B}"/>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6AFB007-A7FA-4D9F-ADDD-3A1DCC6EAE7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1339BF76-5B5E-44C7-BB39-C63C6ED82BB6}"/>
            </a:ext>
          </a:extLst>
        </xdr:cNvPr>
        <xdr:cNvSpPr/>
      </xdr:nvSpPr>
      <xdr:spPr>
        <a:xfrm flipH="1">
          <a:off x="13944600"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136071</xdr:colOff>
      <xdr:row>3</xdr:row>
      <xdr:rowOff>95250</xdr:rowOff>
    </xdr:from>
    <xdr:ext cx="9606643" cy="966106"/>
    <xdr:sp macro="" textlink="">
      <xdr:nvSpPr>
        <xdr:cNvPr id="5" name="テキスト ボックス 4">
          <a:extLst>
            <a:ext uri="{FF2B5EF4-FFF2-40B4-BE49-F238E27FC236}">
              <a16:creationId xmlns:a16="http://schemas.microsoft.com/office/drawing/2014/main" id="{202EE73A-C98A-4FE5-96B6-C0CACC1C15A8}"/>
            </a:ext>
          </a:extLst>
        </xdr:cNvPr>
        <xdr:cNvSpPr txBox="1"/>
      </xdr:nvSpPr>
      <xdr:spPr>
        <a:xfrm>
          <a:off x="1809750" y="1687286"/>
          <a:ext cx="9606643" cy="966106"/>
        </a:xfrm>
        <a:prstGeom prst="rect">
          <a:avLst/>
        </a:prstGeom>
        <a:solidFill>
          <a:srgbClr val="FFFF00"/>
        </a:solidFill>
        <a:ln w="38100">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oAutofit/>
        </a:bodyPr>
        <a:lstStyle/>
        <a:p>
          <a:r>
            <a:rPr kumimoji="1" lang="en-US" altLang="ja-JP" sz="2000" b="1"/>
            <a:t>Please download this form to your own desktop etc. before using it.</a:t>
          </a:r>
        </a:p>
        <a:p>
          <a:r>
            <a:rPr kumimoji="1" lang="en-US" altLang="ja-JP" sz="2000" b="1"/>
            <a:t>If you edit on</a:t>
          </a:r>
          <a:r>
            <a:rPr kumimoji="1" lang="en-US" altLang="ja-JP" sz="2000" b="1" baseline="0"/>
            <a:t> </a:t>
          </a:r>
          <a:r>
            <a:rPr kumimoji="1" lang="en-US" altLang="ja-JP" sz="2000" b="1"/>
            <a:t>browser, the input information may be overwritten and remain.</a:t>
          </a:r>
          <a:endParaRPr kumimoji="1" lang="ja-JP" altLang="en-US"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4A4B772-D300-4884-B0C8-A0F46DCD92E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BD0EFF3-53CA-4821-A544-3DBDFC1FD60D}"/>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61F69EE8-2AB1-4A51-8B76-CDC74AB9FC53}"/>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EC338413-A2A6-4E64-9AE7-FD11D73EF1AA}"/>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446BE20-12D5-4A1B-9B01-D3F56242F867}"/>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E108D83B-30D5-4F91-8F51-4F2589ADB2C5}"/>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1CF1F43-361E-477F-8EBE-4FCF83FF17A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71852DDE-6B57-4DFF-AC9A-823A8B79919E}"/>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23E8AA6-975E-4531-B7D4-F5BA921CBBA2}"/>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252F2A04-E518-4315-9DCA-044C26DA6746}"/>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84D1D7F-869D-4BF2-81F3-415C82D51C6B}"/>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ABCEC77E-1FEE-4901-AC5D-AC79E1F3E4F5}"/>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9A9ECC7-ED1C-483B-9A03-98584BCB70DE}"/>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34DFCC1B-98DC-418D-A440-F0DC81226CB3}"/>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6"/>
      <c r="E1" s="276"/>
      <c r="F1" s="276"/>
      <c r="G1" s="53"/>
      <c r="H1" s="39"/>
      <c r="I1" s="244" t="s">
        <v>49</v>
      </c>
      <c r="J1" s="111"/>
      <c r="K1" s="111"/>
      <c r="L1" s="111" t="s">
        <v>45</v>
      </c>
      <c r="M1" s="148"/>
      <c r="N1" s="148"/>
      <c r="O1" s="148"/>
      <c r="P1" s="148"/>
      <c r="Q1" s="148"/>
      <c r="R1" s="52"/>
      <c r="S1" s="52"/>
      <c r="T1" s="3"/>
      <c r="U1" s="3"/>
      <c r="V1" s="277">
        <v>45383</v>
      </c>
      <c r="W1" s="278"/>
      <c r="X1" s="278"/>
      <c r="Y1" s="279"/>
      <c r="Z1" s="3"/>
      <c r="AA1" s="3"/>
      <c r="AB1" s="105"/>
    </row>
    <row r="2" spans="2:28" ht="9" customHeight="1" x14ac:dyDescent="0.15">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row>
    <row r="3" spans="2:2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317" t="s">
        <v>61</v>
      </c>
      <c r="D5" s="318"/>
      <c r="E5" s="318"/>
      <c r="F5" s="318"/>
      <c r="G5" s="318"/>
      <c r="H5" s="318"/>
      <c r="I5" s="318"/>
      <c r="J5" s="319"/>
      <c r="K5" s="112"/>
      <c r="L5" s="156" t="s">
        <v>38</v>
      </c>
      <c r="M5" s="317" t="s">
        <v>62</v>
      </c>
      <c r="N5" s="318"/>
      <c r="O5" s="318"/>
      <c r="P5" s="318"/>
      <c r="Q5" s="319"/>
      <c r="R5" s="149"/>
      <c r="S5" s="156" t="s">
        <v>39</v>
      </c>
      <c r="T5" s="317" t="s">
        <v>63</v>
      </c>
      <c r="U5" s="318"/>
      <c r="V5" s="318"/>
      <c r="W5" s="318"/>
      <c r="X5" s="318"/>
      <c r="Y5" s="319"/>
      <c r="Z5" s="75"/>
      <c r="AA5" s="320"/>
      <c r="AB5" s="320"/>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4" t="s">
        <v>56</v>
      </c>
      <c r="C7" s="294"/>
      <c r="D7" s="294"/>
      <c r="E7" s="294"/>
      <c r="F7" s="294"/>
      <c r="G7" s="294"/>
      <c r="H7" s="294"/>
      <c r="I7" s="294"/>
      <c r="J7" s="294"/>
      <c r="K7" s="294"/>
      <c r="L7" s="294"/>
      <c r="M7" s="294"/>
      <c r="N7" s="294"/>
      <c r="O7" s="294"/>
      <c r="P7" s="294"/>
      <c r="Q7" s="294"/>
      <c r="R7" s="294"/>
      <c r="S7" s="294"/>
      <c r="T7" s="294"/>
      <c r="U7" s="294"/>
      <c r="V7" s="294"/>
      <c r="W7" s="294"/>
      <c r="X7" s="294"/>
      <c r="Y7" s="294"/>
      <c r="Z7" s="11"/>
      <c r="AA7" s="49"/>
      <c r="AB7" s="49"/>
    </row>
    <row r="8" spans="2:28" ht="72.7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row>
    <row r="9" spans="2:28" ht="29.25" customHeight="1" thickBot="1" x14ac:dyDescent="0.2">
      <c r="B9" s="295" t="s">
        <v>65</v>
      </c>
      <c r="C9" s="295"/>
      <c r="D9" s="295"/>
      <c r="E9" s="295"/>
      <c r="F9" s="295"/>
      <c r="G9" s="295"/>
      <c r="H9" s="295"/>
      <c r="I9" s="295"/>
      <c r="J9" s="295"/>
      <c r="K9" s="295"/>
      <c r="L9" s="295"/>
      <c r="M9" s="295"/>
      <c r="N9" s="295" t="s">
        <v>40</v>
      </c>
      <c r="O9" s="295"/>
      <c r="P9" s="296"/>
      <c r="Q9" s="113">
        <v>9</v>
      </c>
      <c r="R9" s="114" t="s">
        <v>57</v>
      </c>
      <c r="S9" s="115">
        <v>0</v>
      </c>
      <c r="T9" s="114"/>
      <c r="U9" s="297" t="s">
        <v>79</v>
      </c>
      <c r="V9" s="298"/>
      <c r="W9" s="303">
        <v>1</v>
      </c>
      <c r="X9" s="304"/>
      <c r="Y9" s="132" t="s">
        <v>83</v>
      </c>
      <c r="Z9" s="41"/>
      <c r="AA9" s="8"/>
      <c r="AB9" s="9"/>
    </row>
    <row r="10" spans="2:28" ht="29.25" customHeight="1" thickBot="1" x14ac:dyDescent="0.2">
      <c r="B10" s="295"/>
      <c r="C10" s="295"/>
      <c r="D10" s="295"/>
      <c r="E10" s="295"/>
      <c r="F10" s="295"/>
      <c r="G10" s="295"/>
      <c r="H10" s="295"/>
      <c r="I10" s="295"/>
      <c r="J10" s="295"/>
      <c r="K10" s="295"/>
      <c r="L10" s="295"/>
      <c r="M10" s="295"/>
      <c r="N10" s="295" t="s">
        <v>41</v>
      </c>
      <c r="O10" s="295"/>
      <c r="P10" s="296"/>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2" t="s">
        <v>42</v>
      </c>
      <c r="C12" s="283"/>
      <c r="D12" s="284"/>
      <c r="E12" s="299" t="s">
        <v>52</v>
      </c>
      <c r="F12" s="300"/>
      <c r="G12" s="300"/>
      <c r="H12" s="300"/>
      <c r="I12" s="300"/>
      <c r="J12" s="300"/>
      <c r="K12" s="300"/>
      <c r="L12" s="301" t="s">
        <v>50</v>
      </c>
      <c r="M12" s="288" t="s">
        <v>51</v>
      </c>
      <c r="N12" s="104"/>
      <c r="O12" s="290" t="s">
        <v>64</v>
      </c>
      <c r="P12" s="290"/>
      <c r="Q12" s="290"/>
      <c r="R12" s="290"/>
      <c r="S12" s="290"/>
      <c r="T12" s="290"/>
      <c r="U12" s="290"/>
      <c r="V12" s="290"/>
      <c r="W12" s="290"/>
      <c r="X12" s="290"/>
      <c r="Y12" s="290"/>
      <c r="Z12" s="15"/>
      <c r="AA12" s="58"/>
      <c r="AB12" s="58"/>
    </row>
    <row r="13" spans="2:28" ht="39" customHeight="1" thickBot="1" x14ac:dyDescent="0.2">
      <c r="B13" s="285"/>
      <c r="C13" s="286"/>
      <c r="D13" s="287"/>
      <c r="E13" s="291" t="s">
        <v>40</v>
      </c>
      <c r="F13" s="292"/>
      <c r="G13" s="293"/>
      <c r="H13" s="291" t="s">
        <v>41</v>
      </c>
      <c r="I13" s="292"/>
      <c r="J13" s="293"/>
      <c r="K13" s="153" t="s">
        <v>47</v>
      </c>
      <c r="L13" s="302"/>
      <c r="M13" s="289"/>
      <c r="N13" s="104"/>
      <c r="O13" s="290"/>
      <c r="P13" s="290"/>
      <c r="Q13" s="290"/>
      <c r="R13" s="290"/>
      <c r="S13" s="290"/>
      <c r="T13" s="290"/>
      <c r="U13" s="290"/>
      <c r="V13" s="290"/>
      <c r="W13" s="290"/>
      <c r="X13" s="290"/>
      <c r="Y13" s="290"/>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306" t="s">
        <v>66</v>
      </c>
      <c r="P14" s="306"/>
      <c r="Q14" s="306"/>
      <c r="R14" s="306"/>
      <c r="S14" s="306"/>
      <c r="T14" s="306"/>
      <c r="U14" s="306"/>
      <c r="V14" s="306"/>
      <c r="W14" s="306"/>
      <c r="X14" s="306"/>
      <c r="Y14" s="306"/>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3">
        <v>1.5</v>
      </c>
      <c r="L15" s="168"/>
      <c r="M15" s="169"/>
      <c r="N15" s="103"/>
      <c r="O15" s="306"/>
      <c r="P15" s="306"/>
      <c r="Q15" s="306"/>
      <c r="R15" s="306"/>
      <c r="S15" s="306"/>
      <c r="T15" s="306"/>
      <c r="U15" s="306"/>
      <c r="V15" s="306"/>
      <c r="W15" s="306"/>
      <c r="X15" s="306"/>
      <c r="Y15" s="306"/>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3">
        <v>2</v>
      </c>
      <c r="L16" s="168"/>
      <c r="M16" s="173"/>
      <c r="N16" s="103"/>
      <c r="O16" s="307" t="s">
        <v>81</v>
      </c>
      <c r="P16" s="307"/>
      <c r="Q16" s="307"/>
      <c r="R16" s="307"/>
      <c r="S16" s="307"/>
      <c r="T16" s="307"/>
      <c r="U16" s="307"/>
      <c r="V16" s="307"/>
      <c r="W16" s="307"/>
      <c r="X16" s="307"/>
      <c r="Y16" s="307"/>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3">
        <v>1</v>
      </c>
      <c r="L17" s="168"/>
      <c r="M17" s="114"/>
      <c r="N17" s="103"/>
      <c r="O17" s="307"/>
      <c r="P17" s="307"/>
      <c r="Q17" s="307"/>
      <c r="R17" s="307"/>
      <c r="S17" s="307"/>
      <c r="T17" s="307"/>
      <c r="U17" s="307"/>
      <c r="V17" s="307"/>
      <c r="W17" s="307"/>
      <c r="X17" s="307"/>
      <c r="Y17" s="307"/>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3">
        <v>1</v>
      </c>
      <c r="L18" s="168"/>
      <c r="M18" s="169"/>
      <c r="N18" s="103"/>
      <c r="O18" s="307"/>
      <c r="P18" s="307"/>
      <c r="Q18" s="307"/>
      <c r="R18" s="307"/>
      <c r="S18" s="307"/>
      <c r="T18" s="307"/>
      <c r="U18" s="307"/>
      <c r="V18" s="307"/>
      <c r="W18" s="307"/>
      <c r="X18" s="307"/>
      <c r="Y18" s="307"/>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4">
        <v>4.1666666666666664E-2</v>
      </c>
      <c r="L19" s="168"/>
      <c r="M19" s="169"/>
      <c r="N19" s="103"/>
      <c r="O19" s="307" t="s">
        <v>77</v>
      </c>
      <c r="P19" s="307"/>
      <c r="Q19" s="307"/>
      <c r="R19" s="307"/>
      <c r="S19" s="307"/>
      <c r="T19" s="307"/>
      <c r="U19" s="307"/>
      <c r="V19" s="307"/>
      <c r="W19" s="307"/>
      <c r="X19" s="307"/>
      <c r="Y19" s="307"/>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4"/>
      <c r="L20" s="168"/>
      <c r="M20" s="173"/>
      <c r="N20" s="103"/>
      <c r="O20" s="307"/>
      <c r="P20" s="307"/>
      <c r="Q20" s="307"/>
      <c r="R20" s="307"/>
      <c r="S20" s="307"/>
      <c r="T20" s="307"/>
      <c r="U20" s="307"/>
      <c r="V20" s="307"/>
      <c r="W20" s="307"/>
      <c r="X20" s="307"/>
      <c r="Y20" s="307"/>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5">
        <v>1</v>
      </c>
      <c r="L21" s="180"/>
      <c r="M21" s="173"/>
      <c r="N21" s="103"/>
      <c r="O21" s="307"/>
      <c r="P21" s="307"/>
      <c r="Q21" s="307"/>
      <c r="R21" s="307"/>
      <c r="S21" s="307"/>
      <c r="T21" s="307"/>
      <c r="U21" s="307"/>
      <c r="V21" s="307"/>
      <c r="W21" s="307"/>
      <c r="X21" s="307"/>
      <c r="Y21" s="307"/>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6">
        <v>1</v>
      </c>
      <c r="L22" s="182"/>
      <c r="M22" s="173"/>
      <c r="N22" s="103"/>
      <c r="O22" s="307" t="s">
        <v>67</v>
      </c>
      <c r="P22" s="307"/>
      <c r="Q22" s="307"/>
      <c r="R22" s="307"/>
      <c r="S22" s="307"/>
      <c r="T22" s="307"/>
      <c r="U22" s="307"/>
      <c r="V22" s="307"/>
      <c r="W22" s="307"/>
      <c r="X22" s="307"/>
      <c r="Y22" s="307"/>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3"/>
      <c r="L23" s="180" t="s">
        <v>75</v>
      </c>
      <c r="M23" s="114"/>
      <c r="N23" s="103"/>
      <c r="O23" s="307"/>
      <c r="P23" s="307"/>
      <c r="Q23" s="307"/>
      <c r="R23" s="307"/>
      <c r="S23" s="307"/>
      <c r="T23" s="307"/>
      <c r="U23" s="307"/>
      <c r="V23" s="307"/>
      <c r="W23" s="307"/>
      <c r="X23" s="307"/>
      <c r="Y23" s="307"/>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307"/>
      <c r="P24" s="307"/>
      <c r="Q24" s="307"/>
      <c r="R24" s="307"/>
      <c r="S24" s="307"/>
      <c r="T24" s="307"/>
      <c r="U24" s="307"/>
      <c r="V24" s="307"/>
      <c r="W24" s="307"/>
      <c r="X24" s="307"/>
      <c r="Y24" s="307"/>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5">
        <v>1</v>
      </c>
      <c r="L25" s="180"/>
      <c r="M25" s="114"/>
      <c r="N25" s="103"/>
      <c r="O25" s="306" t="s">
        <v>68</v>
      </c>
      <c r="P25" s="306"/>
      <c r="Q25" s="306"/>
      <c r="R25" s="306"/>
      <c r="S25" s="306"/>
      <c r="T25" s="306"/>
      <c r="U25" s="306"/>
      <c r="V25" s="306"/>
      <c r="W25" s="306"/>
      <c r="X25" s="306"/>
      <c r="Y25" s="306"/>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4"/>
      <c r="L26" s="180"/>
      <c r="M26" s="169"/>
      <c r="N26" s="103"/>
      <c r="O26" s="306"/>
      <c r="P26" s="306"/>
      <c r="Q26" s="306"/>
      <c r="R26" s="306"/>
      <c r="S26" s="306"/>
      <c r="T26" s="306"/>
      <c r="U26" s="306"/>
      <c r="V26" s="306"/>
      <c r="W26" s="306"/>
      <c r="X26" s="306"/>
      <c r="Y26" s="306"/>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7"/>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6"/>
      <c r="L28" s="182"/>
      <c r="M28" s="258" t="s">
        <v>89</v>
      </c>
      <c r="N28" s="308"/>
      <c r="O28" s="309" t="s">
        <v>58</v>
      </c>
      <c r="P28" s="309"/>
      <c r="Q28" s="309"/>
      <c r="R28" s="309"/>
      <c r="S28" s="309"/>
      <c r="T28" s="309"/>
      <c r="U28" s="309"/>
      <c r="V28" s="309"/>
      <c r="W28" s="309"/>
      <c r="X28" s="309"/>
      <c r="Y28" s="309"/>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3">
        <v>1</v>
      </c>
      <c r="L29" s="180"/>
      <c r="M29" s="185"/>
      <c r="N29" s="308"/>
      <c r="O29" s="310"/>
      <c r="P29" s="310"/>
      <c r="Q29" s="310"/>
      <c r="R29" s="310"/>
      <c r="S29" s="310"/>
      <c r="T29" s="310"/>
      <c r="U29" s="310"/>
      <c r="V29" s="310"/>
      <c r="W29" s="310"/>
      <c r="X29" s="310"/>
      <c r="Y29" s="310"/>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311" t="s">
        <v>84</v>
      </c>
      <c r="P30" s="312"/>
      <c r="Q30" s="312"/>
      <c r="R30" s="313"/>
      <c r="S30" s="130"/>
      <c r="T30" s="311" t="s">
        <v>85</v>
      </c>
      <c r="U30" s="312"/>
      <c r="V30" s="312"/>
      <c r="W30" s="312"/>
      <c r="X30" s="311"/>
      <c r="Y30" s="313"/>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11"/>
      <c r="Y31" s="313"/>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row>
    <row r="37" spans="2:28"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28" ht="39.950000000000003" customHeight="1" x14ac:dyDescent="0.15">
      <c r="B38" s="151"/>
      <c r="C38" s="262"/>
      <c r="D38" s="263"/>
      <c r="E38" s="138"/>
      <c r="F38" s="139" t="s">
        <v>60</v>
      </c>
      <c r="G38" s="140"/>
      <c r="H38" s="138"/>
      <c r="I38" s="139" t="s">
        <v>60</v>
      </c>
      <c r="J38" s="141"/>
      <c r="K38" s="264"/>
      <c r="L38" s="265"/>
      <c r="M38" s="266"/>
      <c r="N38" s="151"/>
      <c r="O38" s="262"/>
      <c r="P38" s="263"/>
      <c r="Q38" s="138"/>
      <c r="R38" s="139" t="s">
        <v>60</v>
      </c>
      <c r="S38" s="140"/>
      <c r="T38" s="138"/>
      <c r="U38" s="139" t="s">
        <v>60</v>
      </c>
      <c r="V38" s="141"/>
      <c r="W38" s="264"/>
      <c r="X38" s="265"/>
      <c r="Y38" s="266"/>
    </row>
    <row r="39" spans="2:28" ht="39.950000000000003" customHeight="1" x14ac:dyDescent="0.15">
      <c r="B39" s="151"/>
      <c r="C39" s="262"/>
      <c r="D39" s="263"/>
      <c r="E39" s="138"/>
      <c r="F39" s="139" t="s">
        <v>60</v>
      </c>
      <c r="G39" s="140"/>
      <c r="H39" s="138"/>
      <c r="I39" s="139" t="s">
        <v>60</v>
      </c>
      <c r="J39" s="141"/>
      <c r="K39" s="264"/>
      <c r="L39" s="265"/>
      <c r="M39" s="266"/>
      <c r="N39" s="151"/>
      <c r="O39" s="262"/>
      <c r="P39" s="263"/>
      <c r="Q39" s="138"/>
      <c r="R39" s="139" t="s">
        <v>60</v>
      </c>
      <c r="S39" s="140"/>
      <c r="T39" s="138"/>
      <c r="U39" s="139" t="s">
        <v>60</v>
      </c>
      <c r="V39" s="141"/>
      <c r="W39" s="264"/>
      <c r="X39" s="265"/>
      <c r="Y39" s="266"/>
    </row>
    <row r="40" spans="2:28" ht="39.950000000000003" customHeight="1" x14ac:dyDescent="0.15">
      <c r="B40" s="151"/>
      <c r="C40" s="262"/>
      <c r="D40" s="263"/>
      <c r="E40" s="138"/>
      <c r="F40" s="139" t="s">
        <v>60</v>
      </c>
      <c r="G40" s="140"/>
      <c r="H40" s="138"/>
      <c r="I40" s="139" t="s">
        <v>60</v>
      </c>
      <c r="J40" s="141"/>
      <c r="K40" s="264"/>
      <c r="L40" s="265"/>
      <c r="M40" s="266"/>
      <c r="N40" s="151"/>
      <c r="O40" s="262"/>
      <c r="P40" s="263"/>
      <c r="Q40" s="138"/>
      <c r="R40" s="139" t="s">
        <v>60</v>
      </c>
      <c r="S40" s="140"/>
      <c r="T40" s="138"/>
      <c r="U40" s="139" t="s">
        <v>60</v>
      </c>
      <c r="V40" s="141"/>
      <c r="W40" s="264"/>
      <c r="X40" s="265"/>
      <c r="Y40" s="266"/>
    </row>
    <row r="41" spans="2:28" ht="39.950000000000003" customHeight="1" x14ac:dyDescent="0.15">
      <c r="B41" s="151"/>
      <c r="C41" s="262"/>
      <c r="D41" s="263"/>
      <c r="E41" s="138"/>
      <c r="F41" s="139" t="s">
        <v>60</v>
      </c>
      <c r="G41" s="140"/>
      <c r="H41" s="138"/>
      <c r="I41" s="139" t="s">
        <v>60</v>
      </c>
      <c r="J41" s="141"/>
      <c r="K41" s="264"/>
      <c r="L41" s="265"/>
      <c r="M41" s="266"/>
      <c r="N41" s="151"/>
      <c r="O41" s="262"/>
      <c r="P41" s="263"/>
      <c r="Q41" s="138"/>
      <c r="R41" s="139" t="s">
        <v>60</v>
      </c>
      <c r="S41" s="140"/>
      <c r="T41" s="138"/>
      <c r="U41" s="139" t="s">
        <v>60</v>
      </c>
      <c r="V41" s="141"/>
      <c r="W41" s="264"/>
      <c r="X41" s="265"/>
      <c r="Y41" s="266"/>
    </row>
    <row r="42" spans="2:28" ht="39.950000000000003" customHeight="1" thickBot="1" x14ac:dyDescent="0.2">
      <c r="B42" s="152"/>
      <c r="C42" s="270"/>
      <c r="D42" s="271"/>
      <c r="E42" s="143"/>
      <c r="F42" s="144" t="s">
        <v>60</v>
      </c>
      <c r="G42" s="145"/>
      <c r="H42" s="143"/>
      <c r="I42" s="144" t="s">
        <v>60</v>
      </c>
      <c r="J42" s="147"/>
      <c r="K42" s="259"/>
      <c r="L42" s="260"/>
      <c r="M42" s="261"/>
      <c r="N42" s="152"/>
      <c r="O42" s="270"/>
      <c r="P42" s="271"/>
      <c r="Q42" s="146"/>
      <c r="R42" s="144" t="s">
        <v>60</v>
      </c>
      <c r="S42" s="145"/>
      <c r="T42" s="146"/>
      <c r="U42" s="144" t="s">
        <v>60</v>
      </c>
      <c r="V42" s="147"/>
      <c r="W42" s="259"/>
      <c r="X42" s="260"/>
      <c r="Y42" s="261"/>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430" priority="33" stopIfTrue="1">
      <formula>D14="休日"</formula>
    </cfRule>
  </conditionalFormatting>
  <conditionalFormatting sqref="D14:D30 P27">
    <cfRule type="expression" dxfId="429" priority="32" stopIfTrue="1">
      <formula>D14="休日"</formula>
    </cfRule>
  </conditionalFormatting>
  <conditionalFormatting sqref="E14:E30">
    <cfRule type="expression" dxfId="428" priority="23" stopIfTrue="1">
      <formula>E14&lt;=4</formula>
    </cfRule>
    <cfRule type="expression" dxfId="427" priority="16">
      <formula>D14="休日"</formula>
    </cfRule>
    <cfRule type="expression" dxfId="426" priority="26" stopIfTrue="1">
      <formula>E14&gt;=22</formula>
    </cfRule>
  </conditionalFormatting>
  <conditionalFormatting sqref="F14:F30 R27">
    <cfRule type="expression" dxfId="425" priority="22" stopIfTrue="1">
      <formula>E14&lt;=4</formula>
    </cfRule>
    <cfRule type="expression" dxfId="424" priority="10" stopIfTrue="1">
      <formula>D14="休日"</formula>
    </cfRule>
    <cfRule type="expression" dxfId="423" priority="15" stopIfTrue="1">
      <formula>E14=0</formula>
    </cfRule>
    <cfRule type="expression" dxfId="422" priority="31" stopIfTrue="1">
      <formula>E14&gt;=22</formula>
    </cfRule>
  </conditionalFormatting>
  <conditionalFormatting sqref="G14:G30 S27">
    <cfRule type="expression" dxfId="421" priority="21" stopIfTrue="1">
      <formula>E14&lt;=4</formula>
    </cfRule>
    <cfRule type="expression" dxfId="420" priority="14" stopIfTrue="1">
      <formula>D14="休日"</formula>
    </cfRule>
    <cfRule type="expression" dxfId="419" priority="25" stopIfTrue="1">
      <formula>E14&gt;=22</formula>
    </cfRule>
  </conditionalFormatting>
  <conditionalFormatting sqref="H14:H30 T27">
    <cfRule type="expression" dxfId="418" priority="20" stopIfTrue="1">
      <formula>H14&lt;=4</formula>
    </cfRule>
    <cfRule type="expression" dxfId="417" priority="17" stopIfTrue="1">
      <formula>D14="休日"</formula>
    </cfRule>
    <cfRule type="expression" dxfId="416" priority="27" stopIfTrue="1">
      <formula>H14&gt;=22</formula>
    </cfRule>
  </conditionalFormatting>
  <conditionalFormatting sqref="I14:I30 U27">
    <cfRule type="expression" dxfId="415" priority="19" stopIfTrue="1">
      <formula>H14&lt;=4</formula>
    </cfRule>
    <cfRule type="expression" dxfId="414" priority="9" stopIfTrue="1">
      <formula>D14="休日"</formula>
    </cfRule>
    <cfRule type="expression" dxfId="413" priority="13" stopIfTrue="1">
      <formula>H14=0</formula>
    </cfRule>
    <cfRule type="expression" dxfId="412" priority="30" stopIfTrue="1">
      <formula>H14&gt;=22</formula>
    </cfRule>
  </conditionalFormatting>
  <conditionalFormatting sqref="J14:J30 V27">
    <cfRule type="expression" dxfId="411" priority="18" stopIfTrue="1">
      <formula>H14&lt;=4</formula>
    </cfRule>
    <cfRule type="expression" dxfId="410" priority="11" stopIfTrue="1">
      <formula>D14="休日"</formula>
    </cfRule>
    <cfRule type="expression" dxfId="409" priority="12" stopIfTrue="1">
      <formula>H14=0</formula>
    </cfRule>
    <cfRule type="expression" dxfId="408" priority="24" stopIfTrue="1">
      <formula>H14&gt;=22</formula>
    </cfRule>
  </conditionalFormatting>
  <conditionalFormatting sqref="K14:K30">
    <cfRule type="expression" dxfId="407" priority="5" stopIfTrue="1">
      <formula>D14="休日"</formula>
    </cfRule>
  </conditionalFormatting>
  <conditionalFormatting sqref="L14:L30">
    <cfRule type="expression" dxfId="406" priority="29" stopIfTrue="1">
      <formula>D14="休日"</formula>
    </cfRule>
  </conditionalFormatting>
  <conditionalFormatting sqref="M14:M27 M29:M30">
    <cfRule type="expression" dxfId="405" priority="8" stopIfTrue="1">
      <formula>D14="休日"</formula>
    </cfRule>
  </conditionalFormatting>
  <conditionalFormatting sqref="M28">
    <cfRule type="expression" dxfId="404" priority="1" stopIfTrue="1">
      <formula>E28="休日"</formula>
    </cfRule>
  </conditionalFormatting>
  <conditionalFormatting sqref="N14:N27 B14:B30">
    <cfRule type="expression" dxfId="403" priority="34" stopIfTrue="1">
      <formula>D14="休日"</formula>
    </cfRule>
  </conditionalFormatting>
  <conditionalFormatting sqref="O12">
    <cfRule type="expression" dxfId="402" priority="3" stopIfTrue="1">
      <formula>P12="休日"</formula>
    </cfRule>
  </conditionalFormatting>
  <conditionalFormatting sqref="O14">
    <cfRule type="expression" dxfId="401" priority="4" stopIfTrue="1">
      <formula>P14="休日"</formula>
    </cfRule>
  </conditionalFormatting>
  <conditionalFormatting sqref="O19">
    <cfRule type="expression" dxfId="400" priority="2" stopIfTrue="1">
      <formula>P20="休日"</formula>
    </cfRule>
  </conditionalFormatting>
  <conditionalFormatting sqref="W27">
    <cfRule type="expression" dxfId="399" priority="7" stopIfTrue="1">
      <formula>P27="休日"</formula>
    </cfRule>
  </conditionalFormatting>
  <conditionalFormatting sqref="X27">
    <cfRule type="expression" dxfId="398" priority="6" stopIfTrue="1">
      <formula>P27="休日"</formula>
    </cfRule>
  </conditionalFormatting>
  <conditionalFormatting sqref="Y27">
    <cfRule type="expression" dxfId="397"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45627</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'2024.11'!C5:J5</f>
        <v>0</v>
      </c>
      <c r="D5" s="318"/>
      <c r="E5" s="318"/>
      <c r="F5" s="318"/>
      <c r="G5" s="318"/>
      <c r="H5" s="318"/>
      <c r="I5" s="318"/>
      <c r="J5" s="319"/>
      <c r="K5" s="112"/>
      <c r="L5" s="156" t="s">
        <v>38</v>
      </c>
      <c r="M5" s="317">
        <f>'2024.11'!M5:Q5</f>
        <v>0</v>
      </c>
      <c r="N5" s="318"/>
      <c r="O5" s="318"/>
      <c r="P5" s="318"/>
      <c r="Q5" s="319"/>
      <c r="R5" s="100"/>
      <c r="S5" s="156" t="s">
        <v>39</v>
      </c>
      <c r="T5" s="317">
        <f>'2024.11'!T5:Y5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45627</v>
      </c>
      <c r="C14" s="122" t="str">
        <f>TEXT(B14,"ddd")</f>
        <v>Sun</v>
      </c>
      <c r="D14" s="250"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45644</v>
      </c>
      <c r="O14" s="122" t="str">
        <f t="shared" ref="O14:O27" si="0">TEXT(N14,"ddd")</f>
        <v>Wed</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str">
        <f t="shared" ref="AE14:AE30" si="1">IF(E14="","",TIME(E14,G14, ))</f>
        <v/>
      </c>
      <c r="AF14" s="205" t="str">
        <f t="shared" ref="AF14:AF30" si="2">IF(H14="","",TIME(H14,J14, ))</f>
        <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7" si="3">IF(Q14="","",TIME(Q14,S14, ))</f>
        <v>#VALUE!</v>
      </c>
      <c r="AO14" s="205" t="e">
        <f t="shared" ref="AO14:AO27"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45628</v>
      </c>
      <c r="C15" s="124" t="str">
        <f t="shared" ref="C15:C30" si="5">TEXT(B15,"ddd")</f>
        <v>Mon</v>
      </c>
      <c r="D15" s="251"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3" t="str">
        <f>IF(D15="",IF(W9="","",W9),"")</f>
        <v/>
      </c>
      <c r="L15" s="168"/>
      <c r="M15" s="169"/>
      <c r="N15" s="123">
        <f>N14+1</f>
        <v>45645</v>
      </c>
      <c r="O15" s="124" t="str">
        <f t="shared" si="0"/>
        <v>Thu</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e">
        <f t="shared" si="1"/>
        <v>#VALUE!</v>
      </c>
      <c r="AF15" s="206" t="e">
        <f t="shared" si="2"/>
        <v>#VALUE!</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7" si="11">IFERROR(AO15-AN15+IF(AN15&gt;=AO15,1),"")*24</f>
        <v>#VALUE!</v>
      </c>
      <c r="AQ15" s="239">
        <f t="shared" ref="AQ15:AQ27" si="12">IF(W15="",0,W15)</f>
        <v>0</v>
      </c>
      <c r="AR15" s="224" t="str">
        <f t="shared" ref="AR15:AR27" si="13">IFERROR(IF(X15="○",7.75,""),"")</f>
        <v/>
      </c>
      <c r="AS15" s="229" t="str">
        <f t="shared" ref="AS15:AS27" si="14">IFERROR(AP15-AQ15,"")</f>
        <v/>
      </c>
      <c r="AT15" s="241" t="str">
        <f t="shared" ref="AT15:AT27" si="15">IF(Y15="1日",0,IF(AS15="",AR15,AS15))</f>
        <v/>
      </c>
      <c r="AU15" s="35"/>
      <c r="AV15" s="35"/>
    </row>
    <row r="16" spans="1:48" ht="45" customHeight="1" x14ac:dyDescent="0.15">
      <c r="B16" s="123">
        <f t="shared" ref="B16:B30" si="16">B15+1</f>
        <v>45629</v>
      </c>
      <c r="C16" s="124" t="str">
        <f t="shared" si="5"/>
        <v>Tue</v>
      </c>
      <c r="D16" s="251"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7" si="17">N15+1</f>
        <v>45646</v>
      </c>
      <c r="O16" s="124" t="str">
        <f t="shared" si="0"/>
        <v>Fri</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45630</v>
      </c>
      <c r="C17" s="124" t="str">
        <f t="shared" si="5"/>
        <v>Wed</v>
      </c>
      <c r="D17" s="251"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45647</v>
      </c>
      <c r="O17" s="124" t="str">
        <f t="shared" si="0"/>
        <v>Sat</v>
      </c>
      <c r="P17" s="251" t="str">
        <f>IF(OR(WEEKDAY(N17)=1,WEEKDAY(N17)=7),"休日",IF(ISNA(VLOOKUP(N17,'(事務用)2024年度休日一覧(土日除く)'!A:B,2,FALSE)),"","休日"))</f>
        <v>休日</v>
      </c>
      <c r="Q17" s="164" t="str">
        <f>IF(P17="",Q9,"")</f>
        <v/>
      </c>
      <c r="R17" s="165" t="s">
        <v>3</v>
      </c>
      <c r="S17" s="194" t="str">
        <f>IF(P17="",IF(S9="","",S9),"")</f>
        <v/>
      </c>
      <c r="T17" s="164" t="str">
        <f>IF(P17="",Q10,"")</f>
        <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6"/>
        <v>#VALUE!</v>
      </c>
      <c r="AH17" s="228">
        <f t="shared" si="7"/>
        <v>0</v>
      </c>
      <c r="AI17" s="223" t="str">
        <f t="shared" si="8"/>
        <v/>
      </c>
      <c r="AJ17" s="228" t="str">
        <f t="shared" si="9"/>
        <v/>
      </c>
      <c r="AK17" s="235" t="str">
        <f t="shared" si="10"/>
        <v/>
      </c>
      <c r="AL17" s="62"/>
      <c r="AM17" s="68" t="s">
        <v>24</v>
      </c>
      <c r="AN17" s="205" t="str">
        <f t="shared" si="3"/>
        <v/>
      </c>
      <c r="AO17" s="205" t="str">
        <f t="shared" si="4"/>
        <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45631</v>
      </c>
      <c r="C18" s="124" t="str">
        <f t="shared" si="5"/>
        <v>Thu</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45648</v>
      </c>
      <c r="O18" s="124" t="str">
        <f t="shared" si="0"/>
        <v>Sun</v>
      </c>
      <c r="P18" s="251" t="str">
        <f>IF(OR(WEEKDAY(N18)=1,WEEKDAY(N18)=7),"休日",IF(ISNA(VLOOKUP(N18,'(事務用)2024年度休日一覧(土日除く)'!A:B,2,FALSE)),"","休日"))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str">
        <f t="shared" si="3"/>
        <v/>
      </c>
      <c r="AO18" s="210" t="str">
        <f t="shared" si="4"/>
        <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45632</v>
      </c>
      <c r="C19" s="124" t="str">
        <f t="shared" si="5"/>
        <v>Fri</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45649</v>
      </c>
      <c r="O19" s="124" t="str">
        <f t="shared" si="0"/>
        <v>Mon</v>
      </c>
      <c r="P19" s="251"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e">
        <f t="shared" si="3"/>
        <v>#VALUE!</v>
      </c>
      <c r="AO19" s="210" t="e">
        <f t="shared" si="4"/>
        <v>#VALUE!</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45633</v>
      </c>
      <c r="C20" s="124" t="str">
        <f t="shared" si="5"/>
        <v>Sat</v>
      </c>
      <c r="D20" s="251" t="str">
        <f>IF(OR(WEEKDAY(B20)=1,WEEKDAY(B20)=7),"休日",IF(ISNA(VLOOKUP(B20,'(事務用)2024年度休日一覧(土日除く)'!A:B,2,FALSE)),"","休日"))</f>
        <v>休日</v>
      </c>
      <c r="E20" s="164" t="str">
        <f>IF(D20="",Q9,"")</f>
        <v/>
      </c>
      <c r="F20" s="165" t="s">
        <v>3</v>
      </c>
      <c r="G20" s="167" t="str">
        <f>IF(D20="",IF(S9="","",S9),"")</f>
        <v/>
      </c>
      <c r="H20" s="174" t="str">
        <f>IF(D20="",Q10,"")</f>
        <v/>
      </c>
      <c r="I20" s="165" t="s">
        <v>3</v>
      </c>
      <c r="J20" s="166" t="str">
        <f>IF(D20="",IF(S10="","",S10),"")</f>
        <v/>
      </c>
      <c r="K20" s="213" t="str">
        <f>IF(D20="",IF(W9="","",W9),"")</f>
        <v/>
      </c>
      <c r="L20" s="168"/>
      <c r="M20" s="173"/>
      <c r="N20" s="123">
        <f t="shared" si="17"/>
        <v>45650</v>
      </c>
      <c r="O20" s="124" t="str">
        <f t="shared" si="0"/>
        <v>Tue</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str">
        <f t="shared" si="1"/>
        <v/>
      </c>
      <c r="AF20" s="208" t="str">
        <f t="shared" si="2"/>
        <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45634</v>
      </c>
      <c r="C21" s="124" t="str">
        <f t="shared" si="5"/>
        <v>Sun</v>
      </c>
      <c r="D21" s="251" t="str">
        <f>IF(OR(WEEKDAY(B21)=1,WEEKDAY(B21)=7),"休日",IF(ISNA(VLOOKUP(B21,'(事務用)2024年度休日一覧(土日除く)'!A:B,2,FALSE)),"","休日"))</f>
        <v>休日</v>
      </c>
      <c r="E21" s="164" t="str">
        <f>IF(D21="",Q9,"")</f>
        <v/>
      </c>
      <c r="F21" s="165" t="s">
        <v>3</v>
      </c>
      <c r="G21" s="166" t="str">
        <f>IF(D21="",IF(S9="","",S9),"")</f>
        <v/>
      </c>
      <c r="H21" s="164" t="str">
        <f>IF(D21="",Q10,"")</f>
        <v/>
      </c>
      <c r="I21" s="165" t="s">
        <v>3</v>
      </c>
      <c r="J21" s="166" t="str">
        <f>IF(D21="",IF(S10="","",S10),"")</f>
        <v/>
      </c>
      <c r="K21" s="215" t="str">
        <f>IF(D21="",IF(W9="","",W9),"")</f>
        <v/>
      </c>
      <c r="L21" s="180"/>
      <c r="M21" s="173"/>
      <c r="N21" s="123">
        <f t="shared" si="17"/>
        <v>45651</v>
      </c>
      <c r="O21" s="124" t="str">
        <f t="shared" si="0"/>
        <v>Wed</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str">
        <f t="shared" si="1"/>
        <v/>
      </c>
      <c r="AF21" s="207" t="str">
        <f t="shared" si="2"/>
        <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45635</v>
      </c>
      <c r="C22" s="124" t="str">
        <f t="shared" si="5"/>
        <v>Mon</v>
      </c>
      <c r="D22" s="251"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45652</v>
      </c>
      <c r="O22" s="124" t="str">
        <f t="shared" si="0"/>
        <v>Thu</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45636</v>
      </c>
      <c r="C23" s="124" t="str">
        <f t="shared" si="5"/>
        <v>Tue</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45653</v>
      </c>
      <c r="O23" s="124" t="str">
        <f t="shared" si="0"/>
        <v>Fri</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45637</v>
      </c>
      <c r="C24" s="124" t="str">
        <f t="shared" si="5"/>
        <v>Wed</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45654</v>
      </c>
      <c r="O24" s="124" t="str">
        <f t="shared" si="0"/>
        <v>Sat</v>
      </c>
      <c r="P24" s="251" t="str">
        <f>IF(OR(WEEKDAY(N24)=1,WEEKDAY(N24)=7),"休日",IF(ISNA(VLOOKUP(N24,'(事務用)2024年度休日一覧(土日除く)'!A:B,2,FALSE)),"","休日"))</f>
        <v>休日</v>
      </c>
      <c r="Q24" s="164" t="str">
        <f>IF(P24="",Q9,"")</f>
        <v/>
      </c>
      <c r="R24" s="165" t="s">
        <v>3</v>
      </c>
      <c r="S24" s="194" t="str">
        <f>IF(P24="",IF(S9="","",S9),"")</f>
        <v/>
      </c>
      <c r="T24" s="164" t="str">
        <f>IF(P24="",Q10,"")</f>
        <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str">
        <f t="shared" si="3"/>
        <v/>
      </c>
      <c r="AO24" s="210" t="str">
        <f t="shared" si="4"/>
        <v/>
      </c>
      <c r="AP24" s="240" t="e">
        <f t="shared" si="11"/>
        <v>#VALUE!</v>
      </c>
      <c r="AQ24" s="240">
        <f t="shared" si="12"/>
        <v>0</v>
      </c>
      <c r="AR24" s="225" t="str">
        <f t="shared" si="13"/>
        <v/>
      </c>
      <c r="AS24" s="242" t="str">
        <f t="shared" si="14"/>
        <v/>
      </c>
      <c r="AT24" s="241" t="str">
        <f t="shared" si="15"/>
        <v/>
      </c>
    </row>
    <row r="25" spans="1:48" ht="45" customHeight="1" x14ac:dyDescent="0.15">
      <c r="B25" s="123">
        <f t="shared" si="16"/>
        <v>45638</v>
      </c>
      <c r="C25" s="124" t="str">
        <f t="shared" si="5"/>
        <v>Thu</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45655</v>
      </c>
      <c r="O25" s="124" t="str">
        <f t="shared" si="0"/>
        <v>Sun</v>
      </c>
      <c r="P25" s="251" t="str">
        <f>IF(OR(WEEKDAY(N25)=1,WEEKDAY(N25)=7),"休日",IF(ISNA(VLOOKUP(N25,'(事務用)2024年度休日一覧(土日除く)'!A:B,2,FALSE)),"","休日"))</f>
        <v>休日</v>
      </c>
      <c r="Q25" s="164" t="str">
        <f>IF(P25="",Q9,"")</f>
        <v/>
      </c>
      <c r="R25" s="165" t="s">
        <v>3</v>
      </c>
      <c r="S25" s="194" t="str">
        <f>IF(P25="",IF(S9="","",S9),"")</f>
        <v/>
      </c>
      <c r="T25" s="164" t="str">
        <f>IF(P25="",Q10,"")</f>
        <v/>
      </c>
      <c r="U25" s="172" t="s">
        <v>3</v>
      </c>
      <c r="V25" s="195" t="str">
        <f>IF(P25="",IF(S10="","",S10),"")</f>
        <v/>
      </c>
      <c r="W25" s="219" t="str">
        <f>IF(P25="",IF(W9="","",W9),"")</f>
        <v/>
      </c>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t="s">
        <v>32</v>
      </c>
      <c r="AN25" s="210" t="str">
        <f t="shared" si="3"/>
        <v/>
      </c>
      <c r="AO25" s="210" t="str">
        <f t="shared" si="4"/>
        <v/>
      </c>
      <c r="AP25" s="240" t="e">
        <f t="shared" si="11"/>
        <v>#VALUE!</v>
      </c>
      <c r="AQ25" s="240">
        <f t="shared" si="12"/>
        <v>0</v>
      </c>
      <c r="AR25" s="225" t="str">
        <f t="shared" si="13"/>
        <v/>
      </c>
      <c r="AS25" s="242" t="str">
        <f t="shared" si="14"/>
        <v/>
      </c>
      <c r="AT25" s="241" t="str">
        <f t="shared" si="15"/>
        <v/>
      </c>
    </row>
    <row r="26" spans="1:48" ht="45" customHeight="1" x14ac:dyDescent="0.15">
      <c r="B26" s="123">
        <f t="shared" si="16"/>
        <v>45639</v>
      </c>
      <c r="C26" s="124" t="str">
        <f t="shared" si="5"/>
        <v>Fri</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45656</v>
      </c>
      <c r="O26" s="126" t="str">
        <f t="shared" si="0"/>
        <v>Mon</v>
      </c>
      <c r="P26" s="252" t="str">
        <f>IF(OR(WEEKDAY(N26)=1,WEEKDAY(N26)=7),"休日",IF(ISNA(VLOOKUP(N26,'(事務用)2024年度休日一覧(土日除く)'!A:B,2,FALSE)),"","休日"))</f>
        <v>休日</v>
      </c>
      <c r="Q26" s="174" t="str">
        <f>IF(P26="",Q9,"")</f>
        <v/>
      </c>
      <c r="R26" s="165" t="s">
        <v>3</v>
      </c>
      <c r="S26" s="212" t="str">
        <f>IF(P26="",IF(S9="","",S9),"")</f>
        <v/>
      </c>
      <c r="T26" s="174" t="str">
        <f>IF(P26="",Q10,"")</f>
        <v/>
      </c>
      <c r="U26" s="184" t="s">
        <v>3</v>
      </c>
      <c r="V26" s="181" t="str">
        <f>IF(P26="",IF(S10="","",S10),"")</f>
        <v/>
      </c>
      <c r="W26" s="124" t="str">
        <f>IF(P26="",IF(W9="","",W9),"")</f>
        <v/>
      </c>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t="s">
        <v>33</v>
      </c>
      <c r="AN26" s="210" t="str">
        <f t="shared" si="3"/>
        <v/>
      </c>
      <c r="AO26" s="210" t="str">
        <f t="shared" si="4"/>
        <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45640</v>
      </c>
      <c r="C27" s="124" t="str">
        <f t="shared" si="5"/>
        <v>Sat</v>
      </c>
      <c r="D27" s="251" t="str">
        <f>IF(OR(WEEKDAY(B27)=1,WEEKDAY(B27)=7),"休日",IF(ISNA(VLOOKUP(B27,'(事務用)2024年度休日一覧(土日除く)'!A:B,2,FALSE)),"","休日"))</f>
        <v>休日</v>
      </c>
      <c r="E27" s="164" t="str">
        <f>IF(D27="",Q9,"")</f>
        <v/>
      </c>
      <c r="F27" s="165" t="s">
        <v>3</v>
      </c>
      <c r="G27" s="166" t="str">
        <f>IF(D27="",IF(S9="","",S9),"")</f>
        <v/>
      </c>
      <c r="H27" s="164" t="str">
        <f>IF(D27="",Q10,"")</f>
        <v/>
      </c>
      <c r="I27" s="165" t="s">
        <v>3</v>
      </c>
      <c r="J27" s="166" t="str">
        <f>IF(D27="",IF(S10="","",S10),"")</f>
        <v/>
      </c>
      <c r="K27" s="215" t="str">
        <f>IF(D27="",IF(W9="","",W9),"")</f>
        <v/>
      </c>
      <c r="L27" s="180"/>
      <c r="M27" s="185"/>
      <c r="N27" s="125">
        <f t="shared" si="17"/>
        <v>45657</v>
      </c>
      <c r="O27" s="126" t="str">
        <f t="shared" si="0"/>
        <v>Tue</v>
      </c>
      <c r="P27" s="252" t="str">
        <f>IF(OR(WEEKDAY(N27)=1,WEEKDAY(N27)=7),"休日",IF(ISNA(VLOOKUP(N27,'(事務用)2024年度休日一覧(土日除く)'!A:B,2,FALSE)),"","休日"))</f>
        <v>休日</v>
      </c>
      <c r="Q27" s="174" t="str">
        <f>IF(P27="",Q9,"")</f>
        <v/>
      </c>
      <c r="R27" s="187" t="s">
        <v>3</v>
      </c>
      <c r="S27" s="212" t="str">
        <f>IF(P27="",IF(S9="","",S9),"")</f>
        <v/>
      </c>
      <c r="T27" s="174" t="str">
        <f>IF(P27="",Q10,"")</f>
        <v/>
      </c>
      <c r="U27" s="202" t="s">
        <v>3</v>
      </c>
      <c r="V27" s="200" t="str">
        <f>IF(P27="",IF(S10="","",S10),"")</f>
        <v/>
      </c>
      <c r="W27" s="124" t="str">
        <f>IF(P27="",IF(W9="","",W9),"")</f>
        <v/>
      </c>
      <c r="X27" s="180"/>
      <c r="Y27" s="197"/>
      <c r="Z27" s="44"/>
      <c r="AA27" s="23"/>
      <c r="AB27" s="254"/>
      <c r="AC27" s="18"/>
      <c r="AD27" s="71" t="s">
        <v>19</v>
      </c>
      <c r="AE27" s="207" t="str">
        <f t="shared" si="1"/>
        <v/>
      </c>
      <c r="AF27" s="207" t="str">
        <f t="shared" si="2"/>
        <v/>
      </c>
      <c r="AG27" s="230" t="e">
        <f t="shared" si="6"/>
        <v>#VALUE!</v>
      </c>
      <c r="AH27" s="230">
        <f t="shared" si="7"/>
        <v>0</v>
      </c>
      <c r="AI27" s="221" t="str">
        <f t="shared" si="8"/>
        <v/>
      </c>
      <c r="AJ27" s="230" t="str">
        <f t="shared" si="9"/>
        <v/>
      </c>
      <c r="AK27" s="236" t="str">
        <f t="shared" si="10"/>
        <v/>
      </c>
      <c r="AM27" s="68" t="s">
        <v>76</v>
      </c>
      <c r="AN27" s="211" t="str">
        <f t="shared" si="3"/>
        <v/>
      </c>
      <c r="AO27" s="210" t="str">
        <f t="shared" si="4"/>
        <v/>
      </c>
      <c r="AP27" s="240" t="e">
        <f t="shared" si="11"/>
        <v>#VALUE!</v>
      </c>
      <c r="AQ27" s="240">
        <f t="shared" si="12"/>
        <v>0</v>
      </c>
      <c r="AR27" s="225" t="str">
        <f t="shared" si="13"/>
        <v/>
      </c>
      <c r="AS27" s="242" t="str">
        <f t="shared" si="14"/>
        <v/>
      </c>
      <c r="AT27" s="243" t="str">
        <f t="shared" si="15"/>
        <v/>
      </c>
    </row>
    <row r="28" spans="1:48" ht="45" customHeight="1" x14ac:dyDescent="0.15">
      <c r="B28" s="123">
        <f t="shared" si="16"/>
        <v>45641</v>
      </c>
      <c r="C28" s="124" t="str">
        <f t="shared" si="5"/>
        <v>Sun</v>
      </c>
      <c r="D28" s="251"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str">
        <f t="shared" si="1"/>
        <v/>
      </c>
      <c r="AF28" s="207" t="str">
        <f t="shared" si="2"/>
        <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45642</v>
      </c>
      <c r="C29" s="126" t="str">
        <f t="shared" si="5"/>
        <v>Mon</v>
      </c>
      <c r="D29" s="252"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e">
        <f t="shared" si="1"/>
        <v>#VALUE!</v>
      </c>
      <c r="AF29" s="207" t="e">
        <f t="shared" si="2"/>
        <v>#VALUE!</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45643</v>
      </c>
      <c r="C30" s="128" t="str">
        <f t="shared" si="5"/>
        <v>Tue</v>
      </c>
      <c r="D30" s="256"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31</v>
      </c>
      <c r="T30" s="311" t="s">
        <v>85</v>
      </c>
      <c r="U30" s="312"/>
      <c r="V30" s="312"/>
      <c r="W30" s="312"/>
      <c r="X30" s="332">
        <f>SUM(AK14:AK30,AT14:AT27)</f>
        <v>0</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E30 G14:H30 J14:M30">
    <cfRule type="expression" dxfId="131" priority="1" stopIfTrue="1">
      <formula>$D14="休日"</formula>
    </cfRule>
  </conditionalFormatting>
  <conditionalFormatting sqref="K14:K30">
    <cfRule type="expression" dxfId="130" priority="4" stopIfTrue="1">
      <formula>D14="休日"</formula>
    </cfRule>
  </conditionalFormatting>
  <conditionalFormatting sqref="L14:L30">
    <cfRule type="expression" dxfId="129" priority="28" stopIfTrue="1">
      <formula>D14="休日"</formula>
    </cfRule>
  </conditionalFormatting>
  <conditionalFormatting sqref="M14:M30">
    <cfRule type="expression" dxfId="128" priority="7" stopIfTrue="1">
      <formula>D14="休日"</formula>
    </cfRule>
  </conditionalFormatting>
  <conditionalFormatting sqref="N14:N27 B14:B30">
    <cfRule type="expression" dxfId="127" priority="33" stopIfTrue="1">
      <formula>D14="休日"</formula>
    </cfRule>
  </conditionalFormatting>
  <conditionalFormatting sqref="O14:O27 C14:C30">
    <cfRule type="expression" dxfId="126" priority="32" stopIfTrue="1">
      <formula>D14="休日"</formula>
    </cfRule>
  </conditionalFormatting>
  <conditionalFormatting sqref="P14:P27 D14:D30">
    <cfRule type="expression" dxfId="125" priority="31" stopIfTrue="1">
      <formula>D14="休日"</formula>
    </cfRule>
  </conditionalFormatting>
  <conditionalFormatting sqref="P14:Q27 S14:T27 V14:Y27">
    <cfRule type="expression" dxfId="124" priority="2" stopIfTrue="1">
      <formula>$P14="休日"</formula>
    </cfRule>
  </conditionalFormatting>
  <conditionalFormatting sqref="Q14:Q27 E14:E30">
    <cfRule type="expression" dxfId="123" priority="15" stopIfTrue="1">
      <formula>D14="休日"</formula>
    </cfRule>
    <cfRule type="expression" dxfId="122" priority="22" stopIfTrue="1">
      <formula>E14&lt;=4</formula>
    </cfRule>
    <cfRule type="expression" dxfId="121" priority="25" stopIfTrue="1">
      <formula>E14&gt;=22</formula>
    </cfRule>
  </conditionalFormatting>
  <conditionalFormatting sqref="R14:R27 F14:F30">
    <cfRule type="expression" dxfId="120" priority="9" stopIfTrue="1">
      <formula>D14="休日"</formula>
    </cfRule>
    <cfRule type="expression" dxfId="119" priority="14" stopIfTrue="1">
      <formula>E14=0</formula>
    </cfRule>
    <cfRule type="expression" dxfId="118" priority="21" stopIfTrue="1">
      <formula>E14&lt;=4</formula>
    </cfRule>
    <cfRule type="expression" dxfId="117" priority="30" stopIfTrue="1">
      <formula>E14&gt;=22</formula>
    </cfRule>
  </conditionalFormatting>
  <conditionalFormatting sqref="S14:S27 G14:G30">
    <cfRule type="expression" dxfId="116" priority="3" stopIfTrue="1">
      <formula>D14="休日"</formula>
    </cfRule>
    <cfRule type="expression" dxfId="115" priority="13" stopIfTrue="1">
      <formula>E14=0</formula>
    </cfRule>
    <cfRule type="expression" dxfId="114" priority="20" stopIfTrue="1">
      <formula>E14&lt;=4</formula>
    </cfRule>
    <cfRule type="expression" dxfId="113" priority="24" stopIfTrue="1">
      <formula>E14&gt;=22</formula>
    </cfRule>
  </conditionalFormatting>
  <conditionalFormatting sqref="T14:T27 H14:H30">
    <cfRule type="expression" dxfId="112" priority="19" stopIfTrue="1">
      <formula>H14&lt;=4</formula>
    </cfRule>
    <cfRule type="expression" dxfId="111" priority="26" stopIfTrue="1">
      <formula>H14&gt;=22</formula>
    </cfRule>
    <cfRule type="expression" dxfId="110" priority="16" stopIfTrue="1">
      <formula>D14="休日"</formula>
    </cfRule>
  </conditionalFormatting>
  <conditionalFormatting sqref="U14:U27 I14:I30">
    <cfRule type="expression" dxfId="109" priority="8" stopIfTrue="1">
      <formula>D14="休日"</formula>
    </cfRule>
    <cfRule type="expression" dxfId="108" priority="12" stopIfTrue="1">
      <formula>H14=0</formula>
    </cfRule>
    <cfRule type="expression" dxfId="107" priority="18" stopIfTrue="1">
      <formula>H14&lt;=4</formula>
    </cfRule>
    <cfRule type="expression" dxfId="106" priority="29" stopIfTrue="1">
      <formula>H14&gt;=22</formula>
    </cfRule>
  </conditionalFormatting>
  <conditionalFormatting sqref="V14:V27 J14:J30">
    <cfRule type="expression" dxfId="105" priority="10" stopIfTrue="1">
      <formula>D14="休日"</formula>
    </cfRule>
    <cfRule type="expression" dxfId="104" priority="11" stopIfTrue="1">
      <formula>H14=0</formula>
    </cfRule>
    <cfRule type="expression" dxfId="103" priority="23" stopIfTrue="1">
      <formula>H14&gt;=22</formula>
    </cfRule>
    <cfRule type="expression" dxfId="102" priority="17" stopIfTrue="1">
      <formula>H14&lt;=4</formula>
    </cfRule>
  </conditionalFormatting>
  <conditionalFormatting sqref="W14:W27">
    <cfRule type="expression" dxfId="101" priority="6" stopIfTrue="1">
      <formula>P14="休日"</formula>
    </cfRule>
  </conditionalFormatting>
  <conditionalFormatting sqref="X14:X27">
    <cfRule type="expression" dxfId="100" priority="5" stopIfTrue="1">
      <formula>P14="休日"</formula>
    </cfRule>
  </conditionalFormatting>
  <conditionalFormatting sqref="Y14:Y27">
    <cfRule type="expression" dxfId="99" priority="27" stopIfTrue="1">
      <formula>P14="休日"</formula>
    </cfRule>
  </conditionalFormatting>
  <dataValidations count="16">
    <dataValidation type="list" allowBlank="1" showInputMessage="1" sqref="W9:X9 K14" xr:uid="{00000000-0002-0000-0900-000000000000}">
      <formula1>"0.5,1,1.5,2,2.5,3,3.5,4,4.5,5,5.5,6,6.5,7,7.5,8"</formula1>
    </dataValidation>
    <dataValidation type="list" allowBlank="1" showInputMessage="1" showErrorMessage="1" sqref="C38:D38" xr:uid="{00000000-0002-0000-0900-000001000000}">
      <formula1>"Sun,Mon,The,Wed,Thu,Fri,Sat"</formula1>
    </dataValidation>
    <dataValidation type="list" allowBlank="1" showInputMessage="1" sqref="H14:H30 T14:T27" xr:uid="{00000000-0002-0000-0900-000002000000}">
      <formula1>"5,6,7,8,9,10,11,12,13,14,15,16,17,18,19,20,21,22"</formula1>
    </dataValidation>
    <dataValidation type="list" allowBlank="1" showInputMessage="1" showErrorMessage="1" sqref="H38:H42" xr:uid="{00000000-0002-0000-0900-000003000000}">
      <formula1>"22,23,24,1,2,3,4,5"</formula1>
    </dataValidation>
    <dataValidation type="list" allowBlank="1" sqref="Q17" xr:uid="{00000000-0002-0000-0900-000004000000}">
      <formula1>"5,6,7,8,9,10,11,12,13,14,15,16,17,18,19,20,21"</formula1>
    </dataValidation>
    <dataValidation type="list" allowBlank="1" showInputMessage="1" showErrorMessage="1" sqref="E38:E42" xr:uid="{00000000-0002-0000-0900-000005000000}">
      <formula1>"22,23,24,1,2,3,4"</formula1>
    </dataValidation>
    <dataValidation type="list" allowBlank="1" showInputMessage="1" showErrorMessage="1" sqref="Q38:Q42 T38:T42" xr:uid="{00000000-0002-0000-0900-000006000000}">
      <formula1>"1,2,3,4,5,6,7,8,9,10,11,12,13,14,15,16,17,18,19,20,21,22,23,24"</formula1>
    </dataValidation>
    <dataValidation type="list" allowBlank="1" showInputMessage="1" showErrorMessage="1" sqref="L14:L30 X14:X27" xr:uid="{00000000-0002-0000-0900-000007000000}">
      <formula1>"○"</formula1>
    </dataValidation>
    <dataValidation type="list" allowBlank="1" showInputMessage="1" showErrorMessage="1" sqref="O38:P42 C39:D42" xr:uid="{00000000-0002-0000-0900-000008000000}">
      <formula1>"Sun,Mon,Tue,Wed,Thu,Fri,Sat"</formula1>
    </dataValidation>
    <dataValidation type="list" allowBlank="1" showInputMessage="1" showErrorMessage="1" sqref="B38:B42 N38:N42" xr:uid="{00000000-0002-0000-0900-000009000000}">
      <formula1>"1,2,3,4,5,6,7,8,9,10,11,12,13,14,15,16,17,18,19,20,21,22,23,24,25,26,27,28,29,30,31"</formula1>
    </dataValidation>
    <dataValidation type="list" allowBlank="1" showInputMessage="1" sqref="Q9:Q10 Q14:Q16 E14:E30 Q18:Q27" xr:uid="{00000000-0002-0000-0900-00000A000000}">
      <formula1>"5,6,7,8,9,10,11,12,13,14,15,16,17,18,19,20,21"</formula1>
    </dataValidation>
    <dataValidation type="list" allowBlank="1" showInputMessage="1" showErrorMessage="1" sqref="J38:J42 V38:V42 S38:S42 G38:G42" xr:uid="{00000000-0002-0000-09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900-00000C000000}">
      <formula1>"One day,Half a day"</formula1>
    </dataValidation>
    <dataValidation type="list" allowBlank="1" showInputMessage="1" sqref="G14:G30 S14:S27 S9:S10 J14:J30 V14:V27" xr:uid="{00000000-0002-0000-09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900-00000E000000}">
      <formula1>"lecture,entrance examination,university administration,other(except your research)"</formula1>
    </dataValidation>
    <dataValidation type="list" allowBlank="1" showInputMessage="1" showErrorMessage="1" sqref="K15:K30 W14:W27" xr:uid="{00000000-0002-0000-09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45658</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'2024.12'!C5:J5</f>
        <v>0</v>
      </c>
      <c r="D5" s="318"/>
      <c r="E5" s="318"/>
      <c r="F5" s="318"/>
      <c r="G5" s="318"/>
      <c r="H5" s="318"/>
      <c r="I5" s="318"/>
      <c r="J5" s="319"/>
      <c r="K5" s="112"/>
      <c r="L5" s="156" t="s">
        <v>38</v>
      </c>
      <c r="M5" s="317">
        <f>'2024.12'!M5:Q5</f>
        <v>0</v>
      </c>
      <c r="N5" s="318"/>
      <c r="O5" s="318"/>
      <c r="P5" s="318"/>
      <c r="Q5" s="319"/>
      <c r="R5" s="100"/>
      <c r="S5" s="156" t="s">
        <v>39</v>
      </c>
      <c r="T5" s="317">
        <f>'2024.12'!T5:Y5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45658</v>
      </c>
      <c r="C14" s="122" t="str">
        <f>TEXT(B14,"ddd")</f>
        <v>Wed</v>
      </c>
      <c r="D14" s="250"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45675</v>
      </c>
      <c r="O14" s="122" t="str">
        <f t="shared" ref="O14:O27" si="0">TEXT(N14,"ddd")</f>
        <v>Sat</v>
      </c>
      <c r="P14" s="250" t="str">
        <f>IF(OR(WEEKDAY(N14)=1,WEEKDAY(N14)=7),"休日",IF(ISNA(VLOOKUP(N14,'(事務用)2024年度休日一覧(土日除く)'!A:B,2,FALSE)),"","休日"))</f>
        <v>休日</v>
      </c>
      <c r="Q14" s="157" t="str">
        <f>IF(P14="",Q9,"")</f>
        <v/>
      </c>
      <c r="R14" s="158" t="s">
        <v>3</v>
      </c>
      <c r="S14" s="161" t="str">
        <f>IF(P14="",IF(S9="","",S9),"")</f>
        <v/>
      </c>
      <c r="T14" s="157" t="str">
        <f>IF(P14="",Q10,"")</f>
        <v/>
      </c>
      <c r="U14" s="158" t="s">
        <v>3</v>
      </c>
      <c r="V14" s="191" t="str">
        <f>IF(P14="",IF(S10="","",S10),"")</f>
        <v/>
      </c>
      <c r="W14" s="218" t="str">
        <f>IF(P14="",IF(W9="","",W9),"")</f>
        <v/>
      </c>
      <c r="X14" s="192"/>
      <c r="Y14" s="193"/>
      <c r="AA14" s="62"/>
      <c r="AB14" s="62"/>
      <c r="AC14" s="62"/>
      <c r="AD14" s="68" t="s">
        <v>7</v>
      </c>
      <c r="AE14" s="205" t="str">
        <f t="shared" ref="AE14:AE30" si="1">IF(E14="","",TIME(E14,G14, ))</f>
        <v/>
      </c>
      <c r="AF14" s="205" t="str">
        <f t="shared" ref="AF14:AF30" si="2">IF(H14="","",TIME(H14,J14, ))</f>
        <v/>
      </c>
      <c r="AG14" s="228" t="e">
        <f>IFERROR(AF14-AE14+IF(AE14&gt;=AF14,1),"")*24</f>
        <v>#VALUE!</v>
      </c>
      <c r="AH14" s="228">
        <f>IF(K14="",0,K14)</f>
        <v>0</v>
      </c>
      <c r="AI14" s="223" t="str">
        <f>IFERROR(IF(L14="○",7.75,""),"")</f>
        <v/>
      </c>
      <c r="AJ14" s="228" t="str">
        <f>IFERROR(AG14-AH14,"")</f>
        <v/>
      </c>
      <c r="AK14" s="235" t="str">
        <f>IF(M14="1日",0,IF(AJ14="",AI14,AJ14))</f>
        <v/>
      </c>
      <c r="AL14" s="62"/>
      <c r="AM14" s="68" t="s">
        <v>21</v>
      </c>
      <c r="AN14" s="205" t="str">
        <f t="shared" ref="AN14:AN27" si="3">IF(Q14="","",TIME(Q14,S14, ))</f>
        <v/>
      </c>
      <c r="AO14" s="205" t="str">
        <f t="shared" ref="AO14:AO27" si="4">IF(T14="","",TIME(T14,V14, ))</f>
        <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45659</v>
      </c>
      <c r="C15" s="124" t="str">
        <f t="shared" ref="C15:C30" si="5">TEXT(B15,"ddd")</f>
        <v>Thu</v>
      </c>
      <c r="D15" s="251" t="str">
        <f>IF(OR(WEEKDAY(B15)=1,WEEKDAY(B15)=7),"休日",IF(ISNA(VLOOKUP(B15,'(事務用)2024年度休日一覧(土日除く)'!A:B,2,FALSE)),"","休日"))</f>
        <v>休日</v>
      </c>
      <c r="E15" s="164" t="str">
        <f>IF(D15="",Q9,"")</f>
        <v/>
      </c>
      <c r="F15" s="165" t="s">
        <v>3</v>
      </c>
      <c r="G15" s="166" t="str">
        <f>IF(D15="",IF(S9="","",S9),"")</f>
        <v/>
      </c>
      <c r="H15" s="164" t="str">
        <f>IF(D15="",Q10,"")</f>
        <v/>
      </c>
      <c r="I15" s="165" t="s">
        <v>73</v>
      </c>
      <c r="J15" s="167" t="str">
        <f>IF(D15="",IF(S10="","",S10),"")</f>
        <v/>
      </c>
      <c r="K15" s="213" t="str">
        <f>IF(D15="",IF(W9="","",W9),"")</f>
        <v/>
      </c>
      <c r="L15" s="168"/>
      <c r="M15" s="169"/>
      <c r="N15" s="123">
        <f>N14+1</f>
        <v>45676</v>
      </c>
      <c r="O15" s="124" t="str">
        <f t="shared" si="0"/>
        <v>Sun</v>
      </c>
      <c r="P15" s="251" t="str">
        <f>IF(OR(WEEKDAY(N15)=1,WEEKDAY(N15)=7),"休日",IF(ISNA(VLOOKUP(N15,'(事務用)2024年度休日一覧(土日除く)'!A:B,2,FALSE)),"","休日"))</f>
        <v>休日</v>
      </c>
      <c r="Q15" s="164" t="str">
        <f>IF(P15="",Q9,"")</f>
        <v/>
      </c>
      <c r="R15" s="165" t="s">
        <v>3</v>
      </c>
      <c r="S15" s="194" t="str">
        <f>IF(P15="",IF(S9="","",S9),"")</f>
        <v/>
      </c>
      <c r="T15" s="164" t="str">
        <f>IF(P15="",Q10,"")</f>
        <v/>
      </c>
      <c r="U15" s="172" t="s">
        <v>3</v>
      </c>
      <c r="V15" s="195" t="str">
        <f>IF(P15="",IF(S10="","",S10),"")</f>
        <v/>
      </c>
      <c r="W15" s="124" t="str">
        <f>IF(P15="",IF(W9="","",W9),"")</f>
        <v/>
      </c>
      <c r="X15" s="182"/>
      <c r="Y15" s="196"/>
      <c r="AA15" s="58"/>
      <c r="AB15" s="58"/>
      <c r="AC15" s="58"/>
      <c r="AD15" s="69" t="s">
        <v>8</v>
      </c>
      <c r="AE15" s="206" t="str">
        <f t="shared" si="1"/>
        <v/>
      </c>
      <c r="AF15" s="206" t="str">
        <f t="shared" si="2"/>
        <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str">
        <f t="shared" si="3"/>
        <v/>
      </c>
      <c r="AO15" s="206" t="str">
        <f t="shared" si="4"/>
        <v/>
      </c>
      <c r="AP15" s="239" t="e">
        <f t="shared" ref="AP15:AP27" si="11">IFERROR(AO15-AN15+IF(AN15&gt;=AO15,1),"")*24</f>
        <v>#VALUE!</v>
      </c>
      <c r="AQ15" s="239">
        <f t="shared" ref="AQ15:AQ27" si="12">IF(W15="",0,W15)</f>
        <v>0</v>
      </c>
      <c r="AR15" s="224" t="str">
        <f t="shared" ref="AR15:AR27" si="13">IFERROR(IF(X15="○",7.75,""),"")</f>
        <v/>
      </c>
      <c r="AS15" s="229" t="str">
        <f t="shared" ref="AS15:AS27" si="14">IFERROR(AP15-AQ15,"")</f>
        <v/>
      </c>
      <c r="AT15" s="241" t="str">
        <f t="shared" ref="AT15:AT27" si="15">IF(Y15="1日",0,IF(AS15="",AR15,AS15))</f>
        <v/>
      </c>
      <c r="AU15" s="35"/>
      <c r="AV15" s="35"/>
    </row>
    <row r="16" spans="1:48" ht="45" customHeight="1" x14ac:dyDescent="0.15">
      <c r="B16" s="123">
        <f t="shared" ref="B16:B30" si="16">B15+1</f>
        <v>45660</v>
      </c>
      <c r="C16" s="124" t="str">
        <f t="shared" si="5"/>
        <v>Fri</v>
      </c>
      <c r="D16" s="251" t="str">
        <f>IF(OR(WEEKDAY(B16)=1,WEEKDAY(B16)=7),"休日",IF(ISNA(VLOOKUP(B16,'(事務用)2024年度休日一覧(土日除く)'!A:B,2,FALSE)),"","休日"))</f>
        <v>休日</v>
      </c>
      <c r="E16" s="164" t="str">
        <f>IF(D16="",Q9,"")</f>
        <v/>
      </c>
      <c r="F16" s="165" t="s">
        <v>3</v>
      </c>
      <c r="G16" s="170" t="str">
        <f>IF(D16="",IF(S9="","",S9),"")</f>
        <v/>
      </c>
      <c r="H16" s="171" t="str">
        <f>IF(D16="",Q10,"")</f>
        <v/>
      </c>
      <c r="I16" s="172" t="s">
        <v>3</v>
      </c>
      <c r="J16" s="167" t="str">
        <f>IF(D16="",IF(S10="","",S10),"")</f>
        <v/>
      </c>
      <c r="K16" s="213" t="str">
        <f>IF(D16="",IF(W9="","",W9),"")</f>
        <v/>
      </c>
      <c r="L16" s="168"/>
      <c r="M16" s="173"/>
      <c r="N16" s="123">
        <f t="shared" ref="N16:N27" si="17">N15+1</f>
        <v>45677</v>
      </c>
      <c r="O16" s="124" t="str">
        <f t="shared" si="0"/>
        <v>Mon</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str">
        <f t="shared" si="1"/>
        <v/>
      </c>
      <c r="AF16" s="207" t="str">
        <f t="shared" si="2"/>
        <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45661</v>
      </c>
      <c r="C17" s="124" t="str">
        <f t="shared" si="5"/>
        <v>Sat</v>
      </c>
      <c r="D17" s="251" t="str">
        <f>IF(OR(WEEKDAY(B17)=1,WEEKDAY(B17)=7),"休日",IF(ISNA(VLOOKUP(B17,'(事務用)2024年度休日一覧(土日除く)'!A:B,2,FALSE)),"","休日"))</f>
        <v>休日</v>
      </c>
      <c r="E17" s="164" t="str">
        <f>IF(D17="",Q9,"")</f>
        <v/>
      </c>
      <c r="F17" s="165" t="s">
        <v>3</v>
      </c>
      <c r="G17" s="166" t="str">
        <f>IF(D17="",IF(S9="","",S9),"")</f>
        <v/>
      </c>
      <c r="H17" s="174" t="str">
        <f>IF(D17="",Q10,"")</f>
        <v/>
      </c>
      <c r="I17" s="165" t="s">
        <v>3</v>
      </c>
      <c r="J17" s="167" t="str">
        <f>IF(D17="",IF(S10="","",S10),"")</f>
        <v/>
      </c>
      <c r="K17" s="213" t="str">
        <f>IF(D17="",IF(W9="","",W9),"")</f>
        <v/>
      </c>
      <c r="L17" s="168"/>
      <c r="M17" s="114"/>
      <c r="N17" s="123">
        <f t="shared" si="17"/>
        <v>45678</v>
      </c>
      <c r="O17" s="124" t="str">
        <f t="shared" si="0"/>
        <v>Tue</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str">
        <f t="shared" si="1"/>
        <v/>
      </c>
      <c r="AF17" s="205" t="str">
        <f t="shared" si="2"/>
        <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45662</v>
      </c>
      <c r="C18" s="124" t="str">
        <f t="shared" si="5"/>
        <v>Sun</v>
      </c>
      <c r="D18" s="251" t="str">
        <f>IF(OR(WEEKDAY(B18)=1,WEEKDAY(B18)=7),"休日",IF(ISNA(VLOOKUP(B18,'(事務用)2024年度休日一覧(土日除く)'!A:B,2,FALSE)),"","休日"))</f>
        <v>休日</v>
      </c>
      <c r="E18" s="164" t="str">
        <f>IF(D18="",Q9,"")</f>
        <v/>
      </c>
      <c r="F18" s="165" t="s">
        <v>3</v>
      </c>
      <c r="G18" s="170" t="str">
        <f>IF(D18="",IF(S9="","",S9),"")</f>
        <v/>
      </c>
      <c r="H18" s="164" t="str">
        <f>IF(D18="",Q10,"")</f>
        <v/>
      </c>
      <c r="I18" s="165" t="s">
        <v>3</v>
      </c>
      <c r="J18" s="166" t="str">
        <f>IF(D18="",IF(S10="","",S10),"")</f>
        <v/>
      </c>
      <c r="K18" s="213" t="str">
        <f>IF(D18="",IF(W9="","",W9),"")</f>
        <v/>
      </c>
      <c r="L18" s="168"/>
      <c r="M18" s="169"/>
      <c r="N18" s="123">
        <f t="shared" si="17"/>
        <v>45679</v>
      </c>
      <c r="O18" s="124" t="str">
        <f t="shared" si="0"/>
        <v>Wed</v>
      </c>
      <c r="P18" s="251"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9"/>
      <c r="AC18" s="61"/>
      <c r="AD18" s="71" t="s">
        <v>10</v>
      </c>
      <c r="AE18" s="207" t="str">
        <f t="shared" si="1"/>
        <v/>
      </c>
      <c r="AF18" s="207" t="str">
        <f t="shared" si="2"/>
        <v/>
      </c>
      <c r="AG18" s="230" t="e">
        <f t="shared" si="6"/>
        <v>#VALUE!</v>
      </c>
      <c r="AH18" s="230">
        <f t="shared" si="7"/>
        <v>0</v>
      </c>
      <c r="AI18" s="221" t="str">
        <f t="shared" si="8"/>
        <v/>
      </c>
      <c r="AJ18" s="230" t="str">
        <f t="shared" si="9"/>
        <v/>
      </c>
      <c r="AK18" s="236" t="str">
        <f t="shared" si="10"/>
        <v/>
      </c>
      <c r="AL18" s="35"/>
      <c r="AM18" s="68" t="s">
        <v>25</v>
      </c>
      <c r="AN18" s="210" t="e">
        <f t="shared" si="3"/>
        <v>#VALUE!</v>
      </c>
      <c r="AO18" s="210" t="e">
        <f t="shared" si="4"/>
        <v>#VALUE!</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45663</v>
      </c>
      <c r="C19" s="124" t="str">
        <f t="shared" si="5"/>
        <v>Mon</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45680</v>
      </c>
      <c r="O19" s="124" t="str">
        <f t="shared" si="0"/>
        <v>Thu</v>
      </c>
      <c r="P19" s="251"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e">
        <f t="shared" si="3"/>
        <v>#VALUE!</v>
      </c>
      <c r="AO19" s="210" t="e">
        <f t="shared" si="4"/>
        <v>#VALUE!</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45664</v>
      </c>
      <c r="C20" s="124" t="str">
        <f t="shared" si="5"/>
        <v>Tue</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45681</v>
      </c>
      <c r="O20" s="124" t="str">
        <f t="shared" si="0"/>
        <v>Fri</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45665</v>
      </c>
      <c r="C21" s="124" t="str">
        <f t="shared" si="5"/>
        <v>Wed</v>
      </c>
      <c r="D21" s="251"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5" t="str">
        <f>IF(D21="",IF(W9="","",W9),"")</f>
        <v/>
      </c>
      <c r="L21" s="180"/>
      <c r="M21" s="173"/>
      <c r="N21" s="123">
        <f t="shared" si="17"/>
        <v>45682</v>
      </c>
      <c r="O21" s="124" t="str">
        <f t="shared" si="0"/>
        <v>Sat</v>
      </c>
      <c r="P21" s="251" t="str">
        <f>IF(OR(WEEKDAY(N21)=1,WEEKDAY(N21)=7),"休日",IF(ISNA(VLOOKUP(N21,'(事務用)2024年度休日一覧(土日除く)'!A:B,2,FALSE)),"","休日"))</f>
        <v>休日</v>
      </c>
      <c r="Q21" s="164" t="str">
        <f>IF(P21="",Q9,"")</f>
        <v/>
      </c>
      <c r="R21" s="165" t="s">
        <v>3</v>
      </c>
      <c r="S21" s="194" t="str">
        <f>IF(P21="",IF(S9="","",S9),"")</f>
        <v/>
      </c>
      <c r="T21" s="164" t="str">
        <f>IF(P21="",Q10,"")</f>
        <v/>
      </c>
      <c r="U21" s="172" t="s">
        <v>3</v>
      </c>
      <c r="V21" s="195" t="str">
        <f>IF(P21="",IF(S10="","",S10),"")</f>
        <v/>
      </c>
      <c r="W21" s="219" t="str">
        <f>IF(P21="",IF(W9="","",W9),"")</f>
        <v/>
      </c>
      <c r="X21" s="198"/>
      <c r="Y21" s="197"/>
      <c r="Z21" s="44"/>
      <c r="AA21" s="63"/>
      <c r="AB21" s="63"/>
      <c r="AC21" s="63"/>
      <c r="AD21" s="71" t="s">
        <v>13</v>
      </c>
      <c r="AE21" s="207" t="e">
        <f t="shared" si="1"/>
        <v>#VALUE!</v>
      </c>
      <c r="AF21" s="207" t="e">
        <f t="shared" si="2"/>
        <v>#VALUE!</v>
      </c>
      <c r="AG21" s="230" t="e">
        <f t="shared" si="6"/>
        <v>#VALUE!</v>
      </c>
      <c r="AH21" s="230">
        <f t="shared" si="7"/>
        <v>0</v>
      </c>
      <c r="AI21" s="221" t="str">
        <f t="shared" si="8"/>
        <v/>
      </c>
      <c r="AJ21" s="230" t="str">
        <f t="shared" si="9"/>
        <v/>
      </c>
      <c r="AK21" s="236" t="str">
        <f t="shared" si="10"/>
        <v/>
      </c>
      <c r="AL21" s="63"/>
      <c r="AM21" s="68" t="s">
        <v>28</v>
      </c>
      <c r="AN21" s="210" t="str">
        <f t="shared" si="3"/>
        <v/>
      </c>
      <c r="AO21" s="210" t="str">
        <f t="shared" si="4"/>
        <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45666</v>
      </c>
      <c r="C22" s="124" t="str">
        <f t="shared" si="5"/>
        <v>Thu</v>
      </c>
      <c r="D22" s="251"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45683</v>
      </c>
      <c r="O22" s="124" t="str">
        <f t="shared" si="0"/>
        <v>Sun</v>
      </c>
      <c r="P22" s="251" t="str">
        <f>IF(OR(WEEKDAY(N22)=1,WEEKDAY(N22)=7),"休日",IF(ISNA(VLOOKUP(N22,'(事務用)2024年度休日一覧(土日除く)'!A:B,2,FALSE)),"","休日"))</f>
        <v>休日</v>
      </c>
      <c r="Q22" s="164" t="str">
        <f>IF(P22="",Q9,"")</f>
        <v/>
      </c>
      <c r="R22" s="165" t="s">
        <v>3</v>
      </c>
      <c r="S22" s="194" t="str">
        <f>IF(P22="",IF(S9="","",S9),"")</f>
        <v/>
      </c>
      <c r="T22" s="164" t="str">
        <f>IF(P22="",Q10,"")</f>
        <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6"/>
        <v>#VALUE!</v>
      </c>
      <c r="AH22" s="232">
        <f t="shared" si="7"/>
        <v>0</v>
      </c>
      <c r="AI22" s="222" t="str">
        <f t="shared" si="8"/>
        <v/>
      </c>
      <c r="AJ22" s="232" t="str">
        <f t="shared" si="9"/>
        <v/>
      </c>
      <c r="AK22" s="236" t="str">
        <f t="shared" si="10"/>
        <v/>
      </c>
      <c r="AL22" s="35"/>
      <c r="AM22" s="68" t="s">
        <v>29</v>
      </c>
      <c r="AN22" s="210" t="str">
        <f t="shared" si="3"/>
        <v/>
      </c>
      <c r="AO22" s="210" t="str">
        <f t="shared" si="4"/>
        <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45667</v>
      </c>
      <c r="C23" s="124" t="str">
        <f t="shared" si="5"/>
        <v>Fri</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45684</v>
      </c>
      <c r="O23" s="124" t="str">
        <f t="shared" si="0"/>
        <v>Mon</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45668</v>
      </c>
      <c r="C24" s="124" t="str">
        <f t="shared" si="5"/>
        <v>Sat</v>
      </c>
      <c r="D24" s="251" t="str">
        <f>IF(OR(WEEKDAY(B24)=1,WEEKDAY(B24)=7),"休日",IF(ISNA(VLOOKUP(B24,'(事務用)2024年度休日一覧(土日除く)'!A:B,2,FALSE)),"","休日"))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45685</v>
      </c>
      <c r="O24" s="124" t="str">
        <f t="shared" si="0"/>
        <v>Tue</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str">
        <f t="shared" si="1"/>
        <v/>
      </c>
      <c r="AF24" s="209" t="str">
        <f t="shared" si="2"/>
        <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45669</v>
      </c>
      <c r="C25" s="124" t="str">
        <f t="shared" si="5"/>
        <v>Sun</v>
      </c>
      <c r="D25" s="251" t="str">
        <f>IF(OR(WEEKDAY(B25)=1,WEEKDAY(B25)=7),"休日",IF(ISNA(VLOOKUP(B25,'(事務用)2024年度休日一覧(土日除く)'!A:B,2,FALSE)),"","休日"))</f>
        <v>休日</v>
      </c>
      <c r="E25" s="164" t="str">
        <f>IF(D25="",Q9,"")</f>
        <v/>
      </c>
      <c r="F25" s="165" t="s">
        <v>3</v>
      </c>
      <c r="G25" s="167" t="str">
        <f>IF(D25="",IF(S9="","",S9),"")</f>
        <v/>
      </c>
      <c r="H25" s="174" t="str">
        <f>IF(D25="",Q10,"")</f>
        <v/>
      </c>
      <c r="I25" s="172" t="s">
        <v>3</v>
      </c>
      <c r="J25" s="166" t="str">
        <f>IF(D25="",IF(S10="","",S10),"")</f>
        <v/>
      </c>
      <c r="K25" s="215" t="str">
        <f>IF(D25="",IF(W9="","",W9),"")</f>
        <v/>
      </c>
      <c r="L25" s="180"/>
      <c r="M25" s="114"/>
      <c r="N25" s="123">
        <f t="shared" si="17"/>
        <v>45686</v>
      </c>
      <c r="O25" s="124" t="str">
        <f t="shared" si="0"/>
        <v>Wed</v>
      </c>
      <c r="P25" s="251"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9" t="str">
        <f>IF(P25="",IF(W9="","",W9),"")</f>
        <v/>
      </c>
      <c r="X25" s="180"/>
      <c r="Y25" s="246"/>
      <c r="Z25" s="44"/>
      <c r="AA25" s="12"/>
      <c r="AB25" s="12"/>
      <c r="AC25" s="22"/>
      <c r="AD25" s="71" t="s">
        <v>17</v>
      </c>
      <c r="AE25" s="209" t="str">
        <f t="shared" si="1"/>
        <v/>
      </c>
      <c r="AF25" s="209" t="str">
        <f t="shared" si="2"/>
        <v/>
      </c>
      <c r="AG25" s="232" t="e">
        <f t="shared" si="6"/>
        <v>#VALUE!</v>
      </c>
      <c r="AH25" s="232">
        <f t="shared" si="7"/>
        <v>0</v>
      </c>
      <c r="AI25" s="222" t="str">
        <f t="shared" si="8"/>
        <v/>
      </c>
      <c r="AJ25" s="232" t="str">
        <f t="shared" si="9"/>
        <v/>
      </c>
      <c r="AK25" s="236" t="str">
        <f t="shared" si="10"/>
        <v/>
      </c>
      <c r="AM25" s="68" t="s">
        <v>32</v>
      </c>
      <c r="AN25" s="210" t="e">
        <f t="shared" si="3"/>
        <v>#VALUE!</v>
      </c>
      <c r="AO25" s="210" t="e">
        <f t="shared" si="4"/>
        <v>#VALUE!</v>
      </c>
      <c r="AP25" s="240" t="e">
        <f t="shared" si="11"/>
        <v>#VALUE!</v>
      </c>
      <c r="AQ25" s="240">
        <f t="shared" si="12"/>
        <v>0</v>
      </c>
      <c r="AR25" s="225" t="str">
        <f t="shared" si="13"/>
        <v/>
      </c>
      <c r="AS25" s="242" t="str">
        <f t="shared" si="14"/>
        <v/>
      </c>
      <c r="AT25" s="241" t="str">
        <f t="shared" si="15"/>
        <v/>
      </c>
    </row>
    <row r="26" spans="1:48" ht="45" customHeight="1" x14ac:dyDescent="0.15">
      <c r="B26" s="123">
        <f t="shared" si="16"/>
        <v>45670</v>
      </c>
      <c r="C26" s="124" t="str">
        <f t="shared" si="5"/>
        <v>Mon</v>
      </c>
      <c r="D26" s="251" t="str">
        <f>IF(OR(WEEKDAY(B26)=1,WEEKDAY(B26)=7),"休日",IF(ISNA(VLOOKUP(B26,'(事務用)2024年度休日一覧(土日除く)'!A:B,2,FALSE)),"","休日"))</f>
        <v>休日</v>
      </c>
      <c r="E26" s="164" t="str">
        <f>IF(D26="",Q9,"")</f>
        <v/>
      </c>
      <c r="F26" s="165" t="s">
        <v>3</v>
      </c>
      <c r="G26" s="167" t="str">
        <f>IF(D26="",IF(S9="","",S9),"")</f>
        <v/>
      </c>
      <c r="H26" s="164" t="str">
        <f>IF(D26="",Q10,"")</f>
        <v/>
      </c>
      <c r="I26" s="172" t="s">
        <v>3</v>
      </c>
      <c r="J26" s="167" t="str">
        <f>IF(D26="",IF(S10="","",S10),"")</f>
        <v/>
      </c>
      <c r="K26" s="213" t="str">
        <f>IF(D26="",IF(W9="","",W9),"")</f>
        <v/>
      </c>
      <c r="L26" s="180"/>
      <c r="M26" s="169"/>
      <c r="N26" s="125">
        <f t="shared" si="17"/>
        <v>45687</v>
      </c>
      <c r="O26" s="126" t="str">
        <f t="shared" si="0"/>
        <v>Thu</v>
      </c>
      <c r="P26" s="252" t="str">
        <f>IF(OR(WEEKDAY(N26)=1,WEEKDAY(N26)=7),"休日",IF(ISNA(VLOOKUP(N26,'(事務用)2024年度休日一覧(土日除く)'!A:B,2,FALSE)),"","休日"))</f>
        <v/>
      </c>
      <c r="Q26" s="174">
        <f>IF(P26="",Q9,"")</f>
        <v>0</v>
      </c>
      <c r="R26" s="165" t="s">
        <v>3</v>
      </c>
      <c r="S26" s="212" t="str">
        <f>IF(P26="",IF(S9="","",S9),"")</f>
        <v/>
      </c>
      <c r="T26" s="174">
        <f>IF(P26="",Q10,"")</f>
        <v>0</v>
      </c>
      <c r="U26" s="184" t="s">
        <v>3</v>
      </c>
      <c r="V26" s="181" t="str">
        <f>IF(P26="",IF(S10="","",S10),"")</f>
        <v/>
      </c>
      <c r="W26" s="124" t="str">
        <f>IF(P26="",IF(W9="","",W9),"")</f>
        <v/>
      </c>
      <c r="X26" s="180"/>
      <c r="Y26" s="197"/>
      <c r="Z26" s="44"/>
      <c r="AA26" s="12"/>
      <c r="AB26" s="12"/>
      <c r="AC26" s="22"/>
      <c r="AD26" s="71" t="s">
        <v>18</v>
      </c>
      <c r="AE26" s="209" t="str">
        <f t="shared" si="1"/>
        <v/>
      </c>
      <c r="AF26" s="209" t="str">
        <f t="shared" si="2"/>
        <v/>
      </c>
      <c r="AG26" s="232" t="e">
        <f t="shared" si="6"/>
        <v>#VALUE!</v>
      </c>
      <c r="AH26" s="232">
        <f t="shared" si="7"/>
        <v>0</v>
      </c>
      <c r="AI26" s="222" t="str">
        <f t="shared" si="8"/>
        <v/>
      </c>
      <c r="AJ26" s="232" t="str">
        <f t="shared" si="9"/>
        <v/>
      </c>
      <c r="AK26" s="236" t="str">
        <f t="shared" si="10"/>
        <v/>
      </c>
      <c r="AM26" s="68" t="s">
        <v>33</v>
      </c>
      <c r="AN26" s="210" t="e">
        <f t="shared" si="3"/>
        <v>#VALUE!</v>
      </c>
      <c r="AO26" s="210" t="e">
        <f t="shared" si="4"/>
        <v>#VALUE!</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45671</v>
      </c>
      <c r="C27" s="124" t="str">
        <f t="shared" si="5"/>
        <v>Tue</v>
      </c>
      <c r="D27" s="251"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5" t="str">
        <f>IF(D27="",IF(W9="","",W9),"")</f>
        <v/>
      </c>
      <c r="L27" s="180"/>
      <c r="M27" s="185"/>
      <c r="N27" s="125">
        <f t="shared" si="17"/>
        <v>45688</v>
      </c>
      <c r="O27" s="126" t="str">
        <f t="shared" si="0"/>
        <v>Fri</v>
      </c>
      <c r="P27" s="252" t="str">
        <f>IF(OR(WEEKDAY(N27)=1,WEEKDAY(N27)=7),"休日",IF(ISNA(VLOOKUP(N27,'(事務用)2024年度休日一覧(土日除く)'!A:B,2,FALSE)),"","休日"))</f>
        <v/>
      </c>
      <c r="Q27" s="174">
        <f>IF(P27="",Q9,"")</f>
        <v>0</v>
      </c>
      <c r="R27" s="187" t="s">
        <v>3</v>
      </c>
      <c r="S27" s="212" t="str">
        <f>IF(P27="",IF(S9="","",S9),"")</f>
        <v/>
      </c>
      <c r="T27" s="174">
        <f>IF(P27="",Q10,"")</f>
        <v>0</v>
      </c>
      <c r="U27" s="202" t="s">
        <v>3</v>
      </c>
      <c r="V27" s="200" t="str">
        <f>IF(P27="",IF(S10="","",S10),"")</f>
        <v/>
      </c>
      <c r="W27" s="124" t="str">
        <f>IF(P27="",IF(W9="","",W9),"")</f>
        <v/>
      </c>
      <c r="X27" s="180"/>
      <c r="Y27" s="197"/>
      <c r="Z27" s="44"/>
      <c r="AA27" s="23"/>
      <c r="AB27" s="254"/>
      <c r="AC27" s="18"/>
      <c r="AD27" s="71" t="s">
        <v>19</v>
      </c>
      <c r="AE27" s="207" t="e">
        <f t="shared" si="1"/>
        <v>#VALUE!</v>
      </c>
      <c r="AF27" s="207" t="e">
        <f t="shared" si="2"/>
        <v>#VALUE!</v>
      </c>
      <c r="AG27" s="230" t="e">
        <f t="shared" si="6"/>
        <v>#VALUE!</v>
      </c>
      <c r="AH27" s="230">
        <f t="shared" si="7"/>
        <v>0</v>
      </c>
      <c r="AI27" s="221" t="str">
        <f t="shared" si="8"/>
        <v/>
      </c>
      <c r="AJ27" s="230" t="str">
        <f t="shared" si="9"/>
        <v/>
      </c>
      <c r="AK27" s="236" t="str">
        <f t="shared" si="10"/>
        <v/>
      </c>
      <c r="AM27" s="68" t="s">
        <v>76</v>
      </c>
      <c r="AN27" s="211" t="e">
        <f t="shared" si="3"/>
        <v>#VALUE!</v>
      </c>
      <c r="AO27" s="210" t="e">
        <f t="shared" si="4"/>
        <v>#VALUE!</v>
      </c>
      <c r="AP27" s="240" t="e">
        <f t="shared" si="11"/>
        <v>#VALUE!</v>
      </c>
      <c r="AQ27" s="240">
        <f t="shared" si="12"/>
        <v>0</v>
      </c>
      <c r="AR27" s="225" t="str">
        <f t="shared" si="13"/>
        <v/>
      </c>
      <c r="AS27" s="242" t="str">
        <f t="shared" si="14"/>
        <v/>
      </c>
      <c r="AT27" s="243" t="str">
        <f t="shared" si="15"/>
        <v/>
      </c>
    </row>
    <row r="28" spans="1:48" ht="45" customHeight="1" x14ac:dyDescent="0.15">
      <c r="B28" s="123">
        <f t="shared" si="16"/>
        <v>45672</v>
      </c>
      <c r="C28" s="124" t="str">
        <f t="shared" si="5"/>
        <v>Wed</v>
      </c>
      <c r="D28" s="251"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e">
        <f t="shared" si="1"/>
        <v>#VALUE!</v>
      </c>
      <c r="AF28" s="207" t="e">
        <f t="shared" si="2"/>
        <v>#VALUE!</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45673</v>
      </c>
      <c r="C29" s="126" t="str">
        <f t="shared" si="5"/>
        <v>Thu</v>
      </c>
      <c r="D29" s="252"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e">
        <f t="shared" si="1"/>
        <v>#VALUE!</v>
      </c>
      <c r="AF29" s="207" t="e">
        <f t="shared" si="2"/>
        <v>#VALUE!</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45674</v>
      </c>
      <c r="C30" s="128" t="str">
        <f t="shared" si="5"/>
        <v>Fri</v>
      </c>
      <c r="D30" s="256"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31</v>
      </c>
      <c r="T30" s="311" t="s">
        <v>85</v>
      </c>
      <c r="U30" s="312"/>
      <c r="V30" s="312"/>
      <c r="W30" s="312"/>
      <c r="X30" s="332">
        <f>SUM(AK14:AK30,AT14:AT27)</f>
        <v>0</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98" priority="31" stopIfTrue="1">
      <formula>D14="休日"</formula>
    </cfRule>
  </conditionalFormatting>
  <conditionalFormatting sqref="D14:E30 G14:H30 J14:M30">
    <cfRule type="expression" dxfId="97" priority="2" stopIfTrue="1">
      <formula>$D14="休日"</formula>
    </cfRule>
  </conditionalFormatting>
  <conditionalFormatting sqref="E14:E30 Q14:Q27">
    <cfRule type="expression" dxfId="96" priority="15" stopIfTrue="1">
      <formula>D14="休日"</formula>
    </cfRule>
  </conditionalFormatting>
  <conditionalFormatting sqref="G14:G30 S14:S27">
    <cfRule type="expression" dxfId="95" priority="3" stopIfTrue="1">
      <formula>D14="休日"</formula>
    </cfRule>
  </conditionalFormatting>
  <conditionalFormatting sqref="H14:H30 T14:T27">
    <cfRule type="expression" dxfId="94" priority="16" stopIfTrue="1">
      <formula>D14="休日"</formula>
    </cfRule>
  </conditionalFormatting>
  <conditionalFormatting sqref="J14:J30 V14:V27">
    <cfRule type="expression" dxfId="93" priority="10" stopIfTrue="1">
      <formula>D14="休日"</formula>
    </cfRule>
  </conditionalFormatting>
  <conditionalFormatting sqref="K14:K30">
    <cfRule type="expression" dxfId="92" priority="4" stopIfTrue="1">
      <formula>D14="休日"</formula>
    </cfRule>
  </conditionalFormatting>
  <conditionalFormatting sqref="L14:L30">
    <cfRule type="expression" dxfId="91" priority="28" stopIfTrue="1">
      <formula>D14="休日"</formula>
    </cfRule>
  </conditionalFormatting>
  <conditionalFormatting sqref="M14:M30">
    <cfRule type="expression" dxfId="90" priority="7" stopIfTrue="1">
      <formula>D14="休日"</formula>
    </cfRule>
  </conditionalFormatting>
  <conditionalFormatting sqref="N14:N27 B14:B30">
    <cfRule type="expression" dxfId="89" priority="33" stopIfTrue="1">
      <formula>D14="休日"</formula>
    </cfRule>
  </conditionalFormatting>
  <conditionalFormatting sqref="O14:O27 C14:C30">
    <cfRule type="expression" dxfId="88" priority="32" stopIfTrue="1">
      <formula>D14="休日"</formula>
    </cfRule>
  </conditionalFormatting>
  <conditionalFormatting sqref="P14:Q27 S14:T27 V14:Y27">
    <cfRule type="expression" dxfId="87" priority="1" stopIfTrue="1">
      <formula>$P14="休日"</formula>
    </cfRule>
  </conditionalFormatting>
  <conditionalFormatting sqref="Q14:Q27 E14:E30">
    <cfRule type="expression" dxfId="86" priority="22" stopIfTrue="1">
      <formula>E14&lt;=4</formula>
    </cfRule>
    <cfRule type="expression" dxfId="85" priority="25" stopIfTrue="1">
      <formula>E14&gt;=22</formula>
    </cfRule>
  </conditionalFormatting>
  <conditionalFormatting sqref="R14:R27 F14:F30">
    <cfRule type="expression" dxfId="84" priority="9" stopIfTrue="1">
      <formula>D14="休日"</formula>
    </cfRule>
    <cfRule type="expression" dxfId="83" priority="21" stopIfTrue="1">
      <formula>E14&lt;=4</formula>
    </cfRule>
    <cfRule type="expression" dxfId="82" priority="14" stopIfTrue="1">
      <formula>E14=0</formula>
    </cfRule>
    <cfRule type="expression" dxfId="81" priority="30" stopIfTrue="1">
      <formula>E14&gt;=22</formula>
    </cfRule>
  </conditionalFormatting>
  <conditionalFormatting sqref="S14:S27 G14:G30">
    <cfRule type="expression" dxfId="80" priority="20" stopIfTrue="1">
      <formula>E14&lt;=4</formula>
    </cfRule>
    <cfRule type="expression" dxfId="79" priority="24" stopIfTrue="1">
      <formula>E14&gt;=22</formula>
    </cfRule>
    <cfRule type="expression" dxfId="78" priority="13" stopIfTrue="1">
      <formula>E14=0</formula>
    </cfRule>
  </conditionalFormatting>
  <conditionalFormatting sqref="T14:T27 H14:H30">
    <cfRule type="expression" dxfId="77" priority="19" stopIfTrue="1">
      <formula>H14&lt;=4</formula>
    </cfRule>
    <cfRule type="expression" dxfId="76" priority="26" stopIfTrue="1">
      <formula>H14&gt;=22</formula>
    </cfRule>
  </conditionalFormatting>
  <conditionalFormatting sqref="U14:U27 I14:I30">
    <cfRule type="expression" dxfId="75" priority="8" stopIfTrue="1">
      <formula>D14="休日"</formula>
    </cfRule>
    <cfRule type="expression" dxfId="74" priority="18" stopIfTrue="1">
      <formula>H14&lt;=4</formula>
    </cfRule>
    <cfRule type="expression" dxfId="73" priority="29" stopIfTrue="1">
      <formula>H14&gt;=22</formula>
    </cfRule>
    <cfRule type="expression" dxfId="72" priority="12" stopIfTrue="1">
      <formula>H14=0</formula>
    </cfRule>
  </conditionalFormatting>
  <conditionalFormatting sqref="V14:V27 J14:J30">
    <cfRule type="expression" dxfId="71" priority="11" stopIfTrue="1">
      <formula>H14=0</formula>
    </cfRule>
    <cfRule type="expression" dxfId="70" priority="23" stopIfTrue="1">
      <formula>H14&gt;=22</formula>
    </cfRule>
    <cfRule type="expression" dxfId="69" priority="17" stopIfTrue="1">
      <formula>H14&lt;=4</formula>
    </cfRule>
  </conditionalFormatting>
  <conditionalFormatting sqref="W14:W27">
    <cfRule type="expression" dxfId="68" priority="6" stopIfTrue="1">
      <formula>P14="休日"</formula>
    </cfRule>
  </conditionalFormatting>
  <conditionalFormatting sqref="X14:X27">
    <cfRule type="expression" dxfId="67" priority="5" stopIfTrue="1">
      <formula>P14="休日"</formula>
    </cfRule>
  </conditionalFormatting>
  <conditionalFormatting sqref="Y14:Y27">
    <cfRule type="expression" dxfId="66" priority="27" stopIfTrue="1">
      <formula>P14="休日"</formula>
    </cfRule>
  </conditionalFormatting>
  <dataValidations count="16">
    <dataValidation type="list" allowBlank="1" showInputMessage="1" showErrorMessage="1" sqref="K15:K30 W14:W27" xr:uid="{00000000-0002-0000-0A00-000000000000}">
      <formula1>"0.5,1,1.5,2,2.5,3,3.5,4,4.5,5,5.5,6,6.5,7,7.5,8"</formula1>
    </dataValidation>
    <dataValidation type="list" allowBlank="1" showInputMessage="1" showErrorMessage="1" sqref="K38:M42 W38:Y42" xr:uid="{00000000-0002-0000-0A00-000001000000}">
      <formula1>"lecture,entrance examination,university administration,other(except your research)"</formula1>
    </dataValidation>
    <dataValidation type="list" allowBlank="1" showInputMessage="1" sqref="G14:G30 S14:S27 S9:S10 J14:J30 V14:V27" xr:uid="{00000000-0002-0000-0A00-000002000000}">
      <formula1>"00,01,02,03,04,05,06,07,08,09,10,11,12,13,14,15,16,17,18,19,20,21,22,23,24,25,26,27,28,29,30,31,32,33,34,35,36,37,38,39,40,41,42,43,44,45,46,47,48,49,50,51,52,53,54,55,56,57,58,59"</formula1>
    </dataValidation>
    <dataValidation type="list" allowBlank="1" showInputMessage="1" showErrorMessage="1" sqref="Y14:Y27 M14:M30" xr:uid="{00000000-0002-0000-0A00-000003000000}">
      <formula1>"One day,Half a day"</formula1>
    </dataValidation>
    <dataValidation type="list" allowBlank="1" showInputMessage="1" showErrorMessage="1" sqref="J38:J42 V38:V42 S38:S42 G38:G42" xr:uid="{00000000-0002-0000-0A00-000004000000}">
      <formula1>"00,01,02,03,04,05,06,07,08,09,10,11,12,13,14,15,16,17,18,19,20,21,22,23,24,25,26,27,28,29,30,31,32,33,34,35,36,37,38,39,40,41,42,43,44,45,46,47,48,49,50,51,52,53,54,55,56,57,58,59"</formula1>
    </dataValidation>
    <dataValidation type="list" allowBlank="1" showInputMessage="1" sqref="Q9:Q10 Q14:Q16 E14:E30 Q18:Q27" xr:uid="{00000000-0002-0000-0A00-000005000000}">
      <formula1>"5,6,7,8,9,10,11,12,13,14,15,16,17,18,19,20,21"</formula1>
    </dataValidation>
    <dataValidation type="list" allowBlank="1" showInputMessage="1" showErrorMessage="1" sqref="B38:B42 N38:N42" xr:uid="{00000000-0002-0000-0A00-000006000000}">
      <formula1>"1,2,3,4,5,6,7,8,9,10,11,12,13,14,15,16,17,18,19,20,21,22,23,24,25,26,27,28,29,30,31"</formula1>
    </dataValidation>
    <dataValidation type="list" allowBlank="1" showInputMessage="1" showErrorMessage="1" sqref="O38:P42 C39:D42" xr:uid="{00000000-0002-0000-0A00-000007000000}">
      <formula1>"Sun,Mon,Tue,Wed,Thu,Fri,Sat"</formula1>
    </dataValidation>
    <dataValidation type="list" allowBlank="1" showInputMessage="1" showErrorMessage="1" sqref="L14:L30 X14:X27" xr:uid="{00000000-0002-0000-0A00-000008000000}">
      <formula1>"○"</formula1>
    </dataValidation>
    <dataValidation type="list" allowBlank="1" showInputMessage="1" showErrorMessage="1" sqref="Q38:Q42 T38:T42" xr:uid="{00000000-0002-0000-0A00-000009000000}">
      <formula1>"1,2,3,4,5,6,7,8,9,10,11,12,13,14,15,16,17,18,19,20,21,22,23,24"</formula1>
    </dataValidation>
    <dataValidation type="list" allowBlank="1" showInputMessage="1" showErrorMessage="1" sqref="E38:E42" xr:uid="{00000000-0002-0000-0A00-00000A000000}">
      <formula1>"22,23,24,1,2,3,4"</formula1>
    </dataValidation>
    <dataValidation type="list" allowBlank="1" sqref="Q17" xr:uid="{00000000-0002-0000-0A00-00000B000000}">
      <formula1>"5,6,7,8,9,10,11,12,13,14,15,16,17,18,19,20,21"</formula1>
    </dataValidation>
    <dataValidation type="list" allowBlank="1" showInputMessage="1" showErrorMessage="1" sqref="H38:H42" xr:uid="{00000000-0002-0000-0A00-00000C000000}">
      <formula1>"22,23,24,1,2,3,4,5"</formula1>
    </dataValidation>
    <dataValidation type="list" allowBlank="1" showInputMessage="1" sqref="H14:H30 T14:T27" xr:uid="{00000000-0002-0000-0A00-00000D000000}">
      <formula1>"5,6,7,8,9,10,11,12,13,14,15,16,17,18,19,20,21,22"</formula1>
    </dataValidation>
    <dataValidation type="list" allowBlank="1" showInputMessage="1" showErrorMessage="1" sqref="C38:D38" xr:uid="{00000000-0002-0000-0A00-00000E000000}">
      <formula1>"Sun,Mon,The,Wed,Thu,Fri,Sat"</formula1>
    </dataValidation>
    <dataValidation type="list" allowBlank="1" showInputMessage="1" sqref="W9:X9 K14" xr:uid="{00000000-0002-0000-0A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45689</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'2025.1'!C5:J5</f>
        <v>0</v>
      </c>
      <c r="D5" s="318"/>
      <c r="E5" s="318"/>
      <c r="F5" s="318"/>
      <c r="G5" s="318"/>
      <c r="H5" s="318"/>
      <c r="I5" s="318"/>
      <c r="J5" s="319"/>
      <c r="K5" s="112"/>
      <c r="L5" s="156" t="s">
        <v>38</v>
      </c>
      <c r="M5" s="317">
        <f>'2025.1'!M5:Q5</f>
        <v>0</v>
      </c>
      <c r="N5" s="318"/>
      <c r="O5" s="318"/>
      <c r="P5" s="318"/>
      <c r="Q5" s="319"/>
      <c r="R5" s="100"/>
      <c r="S5" s="156" t="s">
        <v>39</v>
      </c>
      <c r="T5" s="317">
        <f>'2025.1'!T5:Y5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45689</v>
      </c>
      <c r="C14" s="122" t="str">
        <f>TEXT(B14,"ddd")</f>
        <v>Sat</v>
      </c>
      <c r="D14" s="250"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45706</v>
      </c>
      <c r="O14" s="122" t="str">
        <f t="shared" ref="O14:O24" si="0">TEXT(N14,"ddd")</f>
        <v>Tue</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str">
        <f t="shared" ref="AE14:AE30" si="1">IF(E14="","",TIME(E14,G14, ))</f>
        <v/>
      </c>
      <c r="AF14" s="205" t="str">
        <f t="shared" ref="AF14:AF30" si="2">IF(H14="","",TIME(H14,J14, ))</f>
        <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4" si="3">IF(Q14="","",TIME(Q14,S14, ))</f>
        <v>#VALUE!</v>
      </c>
      <c r="AO14" s="205" t="e">
        <f t="shared" ref="AO14:AO24"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45690</v>
      </c>
      <c r="C15" s="124" t="str">
        <f t="shared" ref="C15:C30" si="5">TEXT(B15,"ddd")</f>
        <v>Sun</v>
      </c>
      <c r="D15" s="251" t="str">
        <f>IF(OR(WEEKDAY(B15)=1,WEEKDAY(B15)=7),"休日",IF(ISNA(VLOOKUP(B15,'(事務用)2024年度休日一覧(土日除く)'!A:B,2,FALSE)),"","休日"))</f>
        <v>休日</v>
      </c>
      <c r="E15" s="164" t="str">
        <f>IF(D15="",Q9,"")</f>
        <v/>
      </c>
      <c r="F15" s="165" t="s">
        <v>3</v>
      </c>
      <c r="G15" s="166" t="str">
        <f>IF(D15="",IF(S9="","",S9),"")</f>
        <v/>
      </c>
      <c r="H15" s="164" t="str">
        <f>IF(D15="",Q10,"")</f>
        <v/>
      </c>
      <c r="I15" s="165" t="s">
        <v>73</v>
      </c>
      <c r="J15" s="167" t="str">
        <f>IF(D15="",IF(S10="","",S10),"")</f>
        <v/>
      </c>
      <c r="K15" s="213" t="str">
        <f>IF(D15="",IF(W9="","",W9),"")</f>
        <v/>
      </c>
      <c r="L15" s="168"/>
      <c r="M15" s="169"/>
      <c r="N15" s="123">
        <f>N14+1</f>
        <v>45707</v>
      </c>
      <c r="O15" s="124" t="str">
        <f t="shared" si="0"/>
        <v>Wed</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str">
        <f t="shared" si="1"/>
        <v/>
      </c>
      <c r="AF15" s="206" t="str">
        <f t="shared" si="2"/>
        <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4" si="11">IFERROR(AO15-AN15+IF(AN15&gt;=AO15,1),"")*24</f>
        <v>#VALUE!</v>
      </c>
      <c r="AQ15" s="239">
        <f t="shared" ref="AQ15:AQ24" si="12">IF(W15="",0,W15)</f>
        <v>0</v>
      </c>
      <c r="AR15" s="224" t="str">
        <f t="shared" ref="AR15:AR25" si="13">IFERROR(IF(X15="○",7.75,""),"")</f>
        <v/>
      </c>
      <c r="AS15" s="229" t="str">
        <f t="shared" ref="AS15:AS24" si="14">IFERROR(AP15-AQ15,"")</f>
        <v/>
      </c>
      <c r="AT15" s="241" t="str">
        <f t="shared" ref="AT15:AT24" si="15">IF(Y15="1日",0,IF(AS15="",AR15,AS15))</f>
        <v/>
      </c>
      <c r="AU15" s="35"/>
      <c r="AV15" s="35"/>
    </row>
    <row r="16" spans="1:48" ht="45" customHeight="1" x14ac:dyDescent="0.15">
      <c r="B16" s="123">
        <f t="shared" ref="B16:B30" si="16">B15+1</f>
        <v>45691</v>
      </c>
      <c r="C16" s="124" t="str">
        <f t="shared" si="5"/>
        <v>Mon</v>
      </c>
      <c r="D16" s="251"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4" si="17">N15+1</f>
        <v>45708</v>
      </c>
      <c r="O16" s="124" t="str">
        <f t="shared" si="0"/>
        <v>Thu</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45692</v>
      </c>
      <c r="C17" s="124" t="str">
        <f t="shared" si="5"/>
        <v>Tue</v>
      </c>
      <c r="D17" s="251"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45709</v>
      </c>
      <c r="O17" s="124" t="str">
        <f t="shared" si="0"/>
        <v>Fri</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45693</v>
      </c>
      <c r="C18" s="124" t="str">
        <f t="shared" si="5"/>
        <v>Wed</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45710</v>
      </c>
      <c r="O18" s="124" t="str">
        <f t="shared" si="0"/>
        <v>Sat</v>
      </c>
      <c r="P18" s="251" t="str">
        <f>IF(OR(WEEKDAY(N18)=1,WEEKDAY(N18)=7),"休日",IF(ISNA(VLOOKUP(N18,'(事務用)2024年度休日一覧(土日除く)'!A:B,2,FALSE)),"","休日"))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str">
        <f t="shared" si="3"/>
        <v/>
      </c>
      <c r="AO18" s="210" t="str">
        <f t="shared" si="4"/>
        <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45694</v>
      </c>
      <c r="C19" s="124" t="str">
        <f t="shared" si="5"/>
        <v>Thu</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45711</v>
      </c>
      <c r="O19" s="124" t="str">
        <f t="shared" si="0"/>
        <v>Sun</v>
      </c>
      <c r="P19" s="251" t="str">
        <f>IF(OR(WEEKDAY(N19)=1,WEEKDAY(N19)=7),"休日",IF(ISNA(VLOOKUP(N19,'(事務用)2024年度休日一覧(土日除く)'!A:B,2,FALSE)),"","休日"))</f>
        <v>休日</v>
      </c>
      <c r="Q19" s="164" t="str">
        <f>IF(P19="",Q9,"")</f>
        <v/>
      </c>
      <c r="R19" s="165" t="s">
        <v>3</v>
      </c>
      <c r="S19" s="194" t="str">
        <f>IF(P19="",IF(S9="","",S9),"")</f>
        <v/>
      </c>
      <c r="T19" s="164" t="str">
        <f>IF(P19="",Q10,"")</f>
        <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str">
        <f t="shared" si="3"/>
        <v/>
      </c>
      <c r="AO19" s="210" t="str">
        <f t="shared" si="4"/>
        <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45695</v>
      </c>
      <c r="C20" s="124" t="str">
        <f t="shared" si="5"/>
        <v>Fri</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45712</v>
      </c>
      <c r="O20" s="124" t="str">
        <f t="shared" si="0"/>
        <v>Mon</v>
      </c>
      <c r="P20" s="251" t="str">
        <f>IF(OR(WEEKDAY(N20)=1,WEEKDAY(N20)=7),"休日",IF(ISNA(VLOOKUP(N20,'(事務用)2024年度休日一覧(土日除く)'!A:B,2,FALSE)),"","休日"))</f>
        <v>休日</v>
      </c>
      <c r="Q20" s="164" t="str">
        <f>IF(P20="",Q9,"")</f>
        <v/>
      </c>
      <c r="R20" s="165" t="s">
        <v>3</v>
      </c>
      <c r="S20" s="194" t="str">
        <f>IF(P20="",IF(S9="","",S9),"")</f>
        <v/>
      </c>
      <c r="T20" s="164" t="str">
        <f>IF(P20="",Q10,"")</f>
        <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str">
        <f t="shared" si="3"/>
        <v/>
      </c>
      <c r="AO20" s="210" t="str">
        <f t="shared" si="4"/>
        <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45696</v>
      </c>
      <c r="C21" s="124" t="str">
        <f t="shared" si="5"/>
        <v>Sat</v>
      </c>
      <c r="D21" s="251" t="str">
        <f>IF(OR(WEEKDAY(B21)=1,WEEKDAY(B21)=7),"休日",IF(ISNA(VLOOKUP(B21,'(事務用)2024年度休日一覧(土日除く)'!A:B,2,FALSE)),"","休日"))</f>
        <v>休日</v>
      </c>
      <c r="E21" s="164" t="str">
        <f>IF(D21="",Q9,"")</f>
        <v/>
      </c>
      <c r="F21" s="165" t="s">
        <v>3</v>
      </c>
      <c r="G21" s="166" t="str">
        <f>IF(D21="",IF(S9="","",S9),"")</f>
        <v/>
      </c>
      <c r="H21" s="164" t="str">
        <f>IF(D21="",Q10,"")</f>
        <v/>
      </c>
      <c r="I21" s="165" t="s">
        <v>3</v>
      </c>
      <c r="J21" s="166" t="str">
        <f>IF(D21="",IF(S10="","",S10),"")</f>
        <v/>
      </c>
      <c r="K21" s="215" t="str">
        <f>IF(D21="",IF(W9="","",W9),"")</f>
        <v/>
      </c>
      <c r="L21" s="180"/>
      <c r="M21" s="173"/>
      <c r="N21" s="123">
        <f t="shared" si="17"/>
        <v>45713</v>
      </c>
      <c r="O21" s="124" t="str">
        <f t="shared" si="0"/>
        <v>Tue</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str">
        <f t="shared" si="1"/>
        <v/>
      </c>
      <c r="AF21" s="207" t="str">
        <f t="shared" si="2"/>
        <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45697</v>
      </c>
      <c r="C22" s="124" t="str">
        <f t="shared" si="5"/>
        <v>Sun</v>
      </c>
      <c r="D22" s="251" t="str">
        <f>IF(OR(WEEKDAY(B22)=1,WEEKDAY(B22)=7),"休日",IF(ISNA(VLOOKUP(B22,'(事務用)2024年度休日一覧(土日除く)'!A:B,2,FALSE)),"","休日"))</f>
        <v>休日</v>
      </c>
      <c r="E22" s="164" t="str">
        <f>IF(D22="",Q9,"")</f>
        <v/>
      </c>
      <c r="F22" s="165" t="s">
        <v>3</v>
      </c>
      <c r="G22" s="170" t="str">
        <f>IF(D22="",IF(S9="","",S9),"")</f>
        <v/>
      </c>
      <c r="H22" s="164" t="str">
        <f>IF(D22="",Q10,"")</f>
        <v/>
      </c>
      <c r="I22" s="165" t="s">
        <v>3</v>
      </c>
      <c r="J22" s="181" t="str">
        <f>IF(D22="",IF(S10="","",S10),"")</f>
        <v/>
      </c>
      <c r="K22" s="216" t="str">
        <f>IF(D22="",IF(W9="","",W9),"")</f>
        <v/>
      </c>
      <c r="L22" s="182"/>
      <c r="M22" s="173"/>
      <c r="N22" s="123">
        <f t="shared" si="17"/>
        <v>45714</v>
      </c>
      <c r="O22" s="124" t="str">
        <f t="shared" si="0"/>
        <v>Wed</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str">
        <f t="shared" si="1"/>
        <v/>
      </c>
      <c r="AF22" s="209" t="str">
        <f t="shared" si="2"/>
        <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45698</v>
      </c>
      <c r="C23" s="124" t="str">
        <f t="shared" si="5"/>
        <v>Mon</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45715</v>
      </c>
      <c r="O23" s="124" t="str">
        <f t="shared" si="0"/>
        <v>Thu</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45699</v>
      </c>
      <c r="C24" s="124" t="str">
        <f t="shared" si="5"/>
        <v>Tue</v>
      </c>
      <c r="D24" s="251" t="str">
        <f>IF(OR(WEEKDAY(B24)=1,WEEKDAY(B24)=7),"休日",IF(ISNA(VLOOKUP(B24,'(事務用)2024年度休日一覧(土日除く)'!A:B,2,FALSE)),"","休日"))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45716</v>
      </c>
      <c r="O24" s="124" t="str">
        <f t="shared" si="0"/>
        <v>Fri</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str">
        <f t="shared" si="1"/>
        <v/>
      </c>
      <c r="AF24" s="209" t="str">
        <f t="shared" si="2"/>
        <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45700</v>
      </c>
      <c r="C25" s="124" t="str">
        <f t="shared" si="5"/>
        <v>Wed</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c r="O25" s="124"/>
      <c r="P25" s="251"/>
      <c r="Q25" s="164"/>
      <c r="R25" s="165"/>
      <c r="S25" s="194"/>
      <c r="T25" s="164"/>
      <c r="U25" s="172"/>
      <c r="V25" s="195"/>
      <c r="W25" s="219"/>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c r="AN25" s="210"/>
      <c r="AO25" s="210"/>
      <c r="AP25" s="240"/>
      <c r="AQ25" s="240"/>
      <c r="AR25" s="225" t="str">
        <f t="shared" si="13"/>
        <v/>
      </c>
      <c r="AS25" s="242"/>
      <c r="AT25" s="241"/>
    </row>
    <row r="26" spans="1:48" ht="45" customHeight="1" x14ac:dyDescent="0.15">
      <c r="B26" s="123">
        <f t="shared" si="16"/>
        <v>45701</v>
      </c>
      <c r="C26" s="124" t="str">
        <f t="shared" si="5"/>
        <v>Thu</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c r="O26" s="126"/>
      <c r="P26" s="252"/>
      <c r="Q26" s="174"/>
      <c r="R26" s="165"/>
      <c r="S26" s="212"/>
      <c r="T26" s="174"/>
      <c r="U26" s="184"/>
      <c r="V26" s="181"/>
      <c r="W26" s="124"/>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c r="AN26" s="210"/>
      <c r="AO26" s="210"/>
      <c r="AP26" s="240"/>
      <c r="AQ26" s="240"/>
      <c r="AR26" s="225"/>
      <c r="AS26" s="242"/>
      <c r="AT26" s="241"/>
    </row>
    <row r="27" spans="1:48" ht="45" customHeight="1" thickBot="1" x14ac:dyDescent="0.2">
      <c r="B27" s="123">
        <f t="shared" si="16"/>
        <v>45702</v>
      </c>
      <c r="C27" s="124" t="str">
        <f t="shared" si="5"/>
        <v>Fri</v>
      </c>
      <c r="D27" s="251"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5" t="str">
        <f>IF(D27="",IF(W9="","",W9),"")</f>
        <v/>
      </c>
      <c r="L27" s="180"/>
      <c r="M27" s="185"/>
      <c r="N27" s="125"/>
      <c r="O27" s="126"/>
      <c r="P27" s="252"/>
      <c r="Q27" s="174"/>
      <c r="R27" s="187"/>
      <c r="S27" s="212"/>
      <c r="T27" s="174"/>
      <c r="U27" s="202"/>
      <c r="V27" s="200"/>
      <c r="W27" s="124"/>
      <c r="X27" s="180"/>
      <c r="Y27" s="197"/>
      <c r="Z27" s="44"/>
      <c r="AA27" s="23"/>
      <c r="AB27" s="254"/>
      <c r="AC27" s="18"/>
      <c r="AD27" s="71" t="s">
        <v>19</v>
      </c>
      <c r="AE27" s="207" t="e">
        <f t="shared" si="1"/>
        <v>#VALUE!</v>
      </c>
      <c r="AF27" s="207" t="e">
        <f t="shared" si="2"/>
        <v>#VALUE!</v>
      </c>
      <c r="AG27" s="230" t="e">
        <f t="shared" si="6"/>
        <v>#VALUE!</v>
      </c>
      <c r="AH27" s="230">
        <f t="shared" si="7"/>
        <v>0</v>
      </c>
      <c r="AI27" s="221" t="str">
        <f t="shared" si="8"/>
        <v/>
      </c>
      <c r="AJ27" s="230" t="str">
        <f t="shared" si="9"/>
        <v/>
      </c>
      <c r="AK27" s="236" t="str">
        <f t="shared" si="10"/>
        <v/>
      </c>
      <c r="AM27" s="68"/>
      <c r="AN27" s="211"/>
      <c r="AO27" s="210"/>
      <c r="AP27" s="240"/>
      <c r="AQ27" s="240"/>
      <c r="AR27" s="225"/>
      <c r="AS27" s="242"/>
      <c r="AT27" s="243"/>
    </row>
    <row r="28" spans="1:48" ht="45" customHeight="1" x14ac:dyDescent="0.15">
      <c r="B28" s="123">
        <f t="shared" si="16"/>
        <v>45703</v>
      </c>
      <c r="C28" s="124" t="str">
        <f t="shared" si="5"/>
        <v>Sat</v>
      </c>
      <c r="D28" s="251"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str">
        <f t="shared" si="1"/>
        <v/>
      </c>
      <c r="AF28" s="207" t="str">
        <f t="shared" si="2"/>
        <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45704</v>
      </c>
      <c r="C29" s="126" t="str">
        <f t="shared" si="5"/>
        <v>Sun</v>
      </c>
      <c r="D29" s="252" t="str">
        <f>IF(OR(WEEKDAY(B29)=1,WEEKDAY(B29)=7),"休日",IF(ISNA(VLOOKUP(B29,'(事務用)2024年度休日一覧(土日除く)'!A:B,2,FALSE)),"","休日"))</f>
        <v>休日</v>
      </c>
      <c r="E29" s="164" t="str">
        <f>IF(D29="",Q9,"")</f>
        <v/>
      </c>
      <c r="F29" s="183" t="s">
        <v>3</v>
      </c>
      <c r="G29" s="166" t="str">
        <f>IF(D29="",IF(S9="","",S9),"")</f>
        <v/>
      </c>
      <c r="H29" s="164" t="str">
        <f>IF(D29="",Q10,"")</f>
        <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str">
        <f t="shared" si="1"/>
        <v/>
      </c>
      <c r="AF29" s="207" t="str">
        <f t="shared" si="2"/>
        <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45705</v>
      </c>
      <c r="C30" s="128" t="str">
        <f t="shared" si="5"/>
        <v>Mon</v>
      </c>
      <c r="D30" s="256"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28</v>
      </c>
      <c r="T30" s="311" t="s">
        <v>85</v>
      </c>
      <c r="U30" s="312"/>
      <c r="V30" s="312"/>
      <c r="W30" s="312"/>
      <c r="X30" s="332">
        <f>SUM(AK14:AK30,AT14:AT27)</f>
        <v>0</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65" priority="31" stopIfTrue="1">
      <formula>D14="休日"</formula>
    </cfRule>
  </conditionalFormatting>
  <conditionalFormatting sqref="D14:E30 G14:H30 J14:M30">
    <cfRule type="expression" dxfId="64" priority="2" stopIfTrue="1">
      <formula>$D14="休日"</formula>
    </cfRule>
  </conditionalFormatting>
  <conditionalFormatting sqref="E14:E30 Q14:Q27">
    <cfRule type="expression" dxfId="63" priority="15" stopIfTrue="1">
      <formula>D14="休日"</formula>
    </cfRule>
  </conditionalFormatting>
  <conditionalFormatting sqref="G14:G30 S14:S27">
    <cfRule type="expression" dxfId="62" priority="3" stopIfTrue="1">
      <formula>D14="休日"</formula>
    </cfRule>
  </conditionalFormatting>
  <conditionalFormatting sqref="H14:H30 T14:T27">
    <cfRule type="expression" dxfId="61" priority="16" stopIfTrue="1">
      <formula>D14="休日"</formula>
    </cfRule>
  </conditionalFormatting>
  <conditionalFormatting sqref="J14:J30 V14:V27">
    <cfRule type="expression" dxfId="60" priority="10" stopIfTrue="1">
      <formula>D14="休日"</formula>
    </cfRule>
  </conditionalFormatting>
  <conditionalFormatting sqref="K14:K30">
    <cfRule type="expression" dxfId="59" priority="4" stopIfTrue="1">
      <formula>D14="休日"</formula>
    </cfRule>
  </conditionalFormatting>
  <conditionalFormatting sqref="L14:L30">
    <cfRule type="expression" dxfId="58" priority="28" stopIfTrue="1">
      <formula>D14="休日"</formula>
    </cfRule>
  </conditionalFormatting>
  <conditionalFormatting sqref="M14:M30">
    <cfRule type="expression" dxfId="57" priority="7" stopIfTrue="1">
      <formula>D14="休日"</formula>
    </cfRule>
  </conditionalFormatting>
  <conditionalFormatting sqref="N14:N27 B14:B30">
    <cfRule type="expression" dxfId="56" priority="33" stopIfTrue="1">
      <formula>D14="休日"</formula>
    </cfRule>
  </conditionalFormatting>
  <conditionalFormatting sqref="O14:O27 C14:C30">
    <cfRule type="expression" dxfId="55" priority="32" stopIfTrue="1">
      <formula>D14="休日"</formula>
    </cfRule>
  </conditionalFormatting>
  <conditionalFormatting sqref="P14:Q27 S14:T27 V14:Y27">
    <cfRule type="expression" dxfId="54" priority="1" stopIfTrue="1">
      <formula>$P14="休日"</formula>
    </cfRule>
  </conditionalFormatting>
  <conditionalFormatting sqref="Q14:Q27 E14:E30">
    <cfRule type="expression" dxfId="53" priority="22" stopIfTrue="1">
      <formula>E14&lt;=4</formula>
    </cfRule>
    <cfRule type="expression" dxfId="52" priority="25" stopIfTrue="1">
      <formula>E14&gt;=22</formula>
    </cfRule>
  </conditionalFormatting>
  <conditionalFormatting sqref="R14:R27 F14:F30">
    <cfRule type="expression" dxfId="51" priority="9" stopIfTrue="1">
      <formula>D14="休日"</formula>
    </cfRule>
    <cfRule type="expression" dxfId="50" priority="21" stopIfTrue="1">
      <formula>E14&lt;=4</formula>
    </cfRule>
    <cfRule type="expression" dxfId="49" priority="14" stopIfTrue="1">
      <formula>E14=0</formula>
    </cfRule>
    <cfRule type="expression" dxfId="48" priority="30" stopIfTrue="1">
      <formula>E14&gt;=22</formula>
    </cfRule>
  </conditionalFormatting>
  <conditionalFormatting sqref="S14:S27 G14:G30">
    <cfRule type="expression" dxfId="47" priority="20" stopIfTrue="1">
      <formula>E14&lt;=4</formula>
    </cfRule>
    <cfRule type="expression" dxfId="46" priority="24" stopIfTrue="1">
      <formula>E14&gt;=22</formula>
    </cfRule>
    <cfRule type="expression" dxfId="45" priority="13" stopIfTrue="1">
      <formula>E14=0</formula>
    </cfRule>
  </conditionalFormatting>
  <conditionalFormatting sqref="T14:T27 H14:H30">
    <cfRule type="expression" dxfId="44" priority="19" stopIfTrue="1">
      <formula>H14&lt;=4</formula>
    </cfRule>
    <cfRule type="expression" dxfId="43" priority="26" stopIfTrue="1">
      <formula>H14&gt;=22</formula>
    </cfRule>
  </conditionalFormatting>
  <conditionalFormatting sqref="U14:U27 I14:I30">
    <cfRule type="expression" dxfId="42" priority="8" stopIfTrue="1">
      <formula>D14="休日"</formula>
    </cfRule>
    <cfRule type="expression" dxfId="41" priority="18" stopIfTrue="1">
      <formula>H14&lt;=4</formula>
    </cfRule>
    <cfRule type="expression" dxfId="40" priority="29" stopIfTrue="1">
      <formula>H14&gt;=22</formula>
    </cfRule>
    <cfRule type="expression" dxfId="39" priority="12" stopIfTrue="1">
      <formula>H14=0</formula>
    </cfRule>
  </conditionalFormatting>
  <conditionalFormatting sqref="V14:V27 J14:J30">
    <cfRule type="expression" dxfId="38" priority="11" stopIfTrue="1">
      <formula>H14=0</formula>
    </cfRule>
    <cfRule type="expression" dxfId="37" priority="23" stopIfTrue="1">
      <formula>H14&gt;=22</formula>
    </cfRule>
    <cfRule type="expression" dxfId="36" priority="17" stopIfTrue="1">
      <formula>H14&lt;=4</formula>
    </cfRule>
  </conditionalFormatting>
  <conditionalFormatting sqref="W14:W27">
    <cfRule type="expression" dxfId="35" priority="6" stopIfTrue="1">
      <formula>P14="休日"</formula>
    </cfRule>
  </conditionalFormatting>
  <conditionalFormatting sqref="X14:X27">
    <cfRule type="expression" dxfId="34" priority="5" stopIfTrue="1">
      <formula>P14="休日"</formula>
    </cfRule>
  </conditionalFormatting>
  <conditionalFormatting sqref="Y14:Y27">
    <cfRule type="expression" dxfId="33" priority="27" stopIfTrue="1">
      <formula>P14="休日"</formula>
    </cfRule>
  </conditionalFormatting>
  <dataValidations count="16">
    <dataValidation type="list" allowBlank="1" showInputMessage="1" sqref="W9:X9 K14" xr:uid="{00000000-0002-0000-0B00-000000000000}">
      <formula1>"0.5,1,1.5,2,2.5,3,3.5,4,4.5,5,5.5,6,6.5,7,7.5,8"</formula1>
    </dataValidation>
    <dataValidation type="list" allowBlank="1" showInputMessage="1" showErrorMessage="1" sqref="C38:D38" xr:uid="{00000000-0002-0000-0B00-000001000000}">
      <formula1>"Sun,Mon,The,Wed,Thu,Fri,Sat"</formula1>
    </dataValidation>
    <dataValidation type="list" allowBlank="1" showInputMessage="1" sqref="H14:H30 T14:T27" xr:uid="{00000000-0002-0000-0B00-000002000000}">
      <formula1>"5,6,7,8,9,10,11,12,13,14,15,16,17,18,19,20,21,22"</formula1>
    </dataValidation>
    <dataValidation type="list" allowBlank="1" showInputMessage="1" showErrorMessage="1" sqref="H38:H42" xr:uid="{00000000-0002-0000-0B00-000003000000}">
      <formula1>"22,23,24,1,2,3,4,5"</formula1>
    </dataValidation>
    <dataValidation type="list" allowBlank="1" sqref="Q17" xr:uid="{00000000-0002-0000-0B00-000004000000}">
      <formula1>"5,6,7,8,9,10,11,12,13,14,15,16,17,18,19,20,21"</formula1>
    </dataValidation>
    <dataValidation type="list" allowBlank="1" showInputMessage="1" showErrorMessage="1" sqref="E38:E42" xr:uid="{00000000-0002-0000-0B00-000005000000}">
      <formula1>"22,23,24,1,2,3,4"</formula1>
    </dataValidation>
    <dataValidation type="list" allowBlank="1" showInputMessage="1" showErrorMessage="1" sqref="Q38:Q42 T38:T42" xr:uid="{00000000-0002-0000-0B00-000006000000}">
      <formula1>"1,2,3,4,5,6,7,8,9,10,11,12,13,14,15,16,17,18,19,20,21,22,23,24"</formula1>
    </dataValidation>
    <dataValidation type="list" allowBlank="1" showInputMessage="1" showErrorMessage="1" sqref="L14:L30 X14:X27" xr:uid="{00000000-0002-0000-0B00-000007000000}">
      <formula1>"○"</formula1>
    </dataValidation>
    <dataValidation type="list" allowBlank="1" showInputMessage="1" showErrorMessage="1" sqref="O38:P42 C39:D42" xr:uid="{00000000-0002-0000-0B00-000008000000}">
      <formula1>"Sun,Mon,Tue,Wed,Thu,Fri,Sat"</formula1>
    </dataValidation>
    <dataValidation type="list" allowBlank="1" showInputMessage="1" showErrorMessage="1" sqref="B38:B42 N38:N42" xr:uid="{00000000-0002-0000-0B00-000009000000}">
      <formula1>"1,2,3,4,5,6,7,8,9,10,11,12,13,14,15,16,17,18,19,20,21,22,23,24,25,26,27,28,29,30,31"</formula1>
    </dataValidation>
    <dataValidation type="list" allowBlank="1" showInputMessage="1" sqref="Q9:Q10 Q14:Q16 E14:E30 Q18:Q27" xr:uid="{00000000-0002-0000-0B00-00000A000000}">
      <formula1>"5,6,7,8,9,10,11,12,13,14,15,16,17,18,19,20,21"</formula1>
    </dataValidation>
    <dataValidation type="list" allowBlank="1" showInputMessage="1" showErrorMessage="1" sqref="J38:J42 V38:V42 S38:S42 G38:G42" xr:uid="{00000000-0002-0000-0B00-00000B000000}">
      <formula1>"00,01,02,03,04,05,06,07,08,09,10,11,12,13,14,15,16,17,18,19,20,21,22,23,24,25,26,27,28,29,30,31,32,33,34,35,36,37,38,39,40,41,42,43,44,45,46,47,48,49,50,51,52,53,54,55,56,57,58,59"</formula1>
    </dataValidation>
    <dataValidation type="list" allowBlank="1" showInputMessage="1" showErrorMessage="1" sqref="M14:M30 Y14:Y27" xr:uid="{00000000-0002-0000-0B00-00000C000000}">
      <formula1>"One day,Half a day"</formula1>
    </dataValidation>
    <dataValidation type="list" allowBlank="1" showInputMessage="1" sqref="G14:G30 S14:S27 S9:S10 J14:J30 V14:V27" xr:uid="{00000000-0002-0000-0B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B00-00000E000000}">
      <formula1>"lecture,entrance examination,university administration,other(except your research)"</formula1>
    </dataValidation>
    <dataValidation type="list" allowBlank="1" showInputMessage="1" showErrorMessage="1" sqref="K15:K30 W14:W27" xr:uid="{00000000-0002-0000-0B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45717</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'2025.2'!C5:J5</f>
        <v>0</v>
      </c>
      <c r="D5" s="318"/>
      <c r="E5" s="318"/>
      <c r="F5" s="318"/>
      <c r="G5" s="318"/>
      <c r="H5" s="318"/>
      <c r="I5" s="318"/>
      <c r="J5" s="319"/>
      <c r="K5" s="112"/>
      <c r="L5" s="156" t="s">
        <v>38</v>
      </c>
      <c r="M5" s="317">
        <f>'2025.2'!M5:Q5</f>
        <v>0</v>
      </c>
      <c r="N5" s="318"/>
      <c r="O5" s="318"/>
      <c r="P5" s="318"/>
      <c r="Q5" s="319"/>
      <c r="R5" s="100"/>
      <c r="S5" s="156" t="s">
        <v>39</v>
      </c>
      <c r="T5" s="317">
        <f>'2025.2'!T5:Y5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45717</v>
      </c>
      <c r="C14" s="122" t="str">
        <f>TEXT(B14,"ddd")</f>
        <v>Sat</v>
      </c>
      <c r="D14" s="250"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45734</v>
      </c>
      <c r="O14" s="122" t="str">
        <f t="shared" ref="O14:O27" si="0">TEXT(N14,"ddd")</f>
        <v>Tue</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str">
        <f t="shared" ref="AE14:AE30" si="1">IF(E14="","",TIME(E14,G14, ))</f>
        <v/>
      </c>
      <c r="AF14" s="205" t="str">
        <f t="shared" ref="AF14:AF30" si="2">IF(H14="","",TIME(H14,J14, ))</f>
        <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7" si="3">IF(Q14="","",TIME(Q14,S14, ))</f>
        <v>#VALUE!</v>
      </c>
      <c r="AO14" s="205" t="e">
        <f t="shared" ref="AO14:AO27"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45718</v>
      </c>
      <c r="C15" s="124" t="str">
        <f t="shared" ref="C15:C30" si="5">TEXT(B15,"ddd")</f>
        <v>Sun</v>
      </c>
      <c r="D15" s="251" t="str">
        <f>IF(OR(WEEKDAY(B15)=1,WEEKDAY(B15)=7),"休日",IF(ISNA(VLOOKUP(B15,'(事務用)2024年度休日一覧(土日除く)'!A:B,2,FALSE)),"","休日"))</f>
        <v>休日</v>
      </c>
      <c r="E15" s="164" t="str">
        <f>IF(D15="",Q9,"")</f>
        <v/>
      </c>
      <c r="F15" s="165" t="s">
        <v>3</v>
      </c>
      <c r="G15" s="166" t="str">
        <f>IF(D15="",IF(S9="","",S9),"")</f>
        <v/>
      </c>
      <c r="H15" s="164" t="str">
        <f>IF(D15="",Q10,"")</f>
        <v/>
      </c>
      <c r="I15" s="165" t="s">
        <v>73</v>
      </c>
      <c r="J15" s="167" t="str">
        <f>IF(D15="",IF(S10="","",S10),"")</f>
        <v/>
      </c>
      <c r="K15" s="213" t="str">
        <f>IF(D15="",IF(W9="","",W9),"")</f>
        <v/>
      </c>
      <c r="L15" s="168"/>
      <c r="M15" s="169"/>
      <c r="N15" s="123">
        <f>N14+1</f>
        <v>45735</v>
      </c>
      <c r="O15" s="124" t="str">
        <f t="shared" si="0"/>
        <v>Wed</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str">
        <f t="shared" si="1"/>
        <v/>
      </c>
      <c r="AF15" s="206" t="str">
        <f t="shared" si="2"/>
        <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7" si="11">IFERROR(AO15-AN15+IF(AN15&gt;=AO15,1),"")*24</f>
        <v>#VALUE!</v>
      </c>
      <c r="AQ15" s="239">
        <f t="shared" ref="AQ15:AQ27" si="12">IF(W15="",0,W15)</f>
        <v>0</v>
      </c>
      <c r="AR15" s="224" t="str">
        <f t="shared" ref="AR15:AR27" si="13">IFERROR(IF(X15="○",7.75,""),"")</f>
        <v/>
      </c>
      <c r="AS15" s="229" t="str">
        <f t="shared" ref="AS15:AS27" si="14">IFERROR(AP15-AQ15,"")</f>
        <v/>
      </c>
      <c r="AT15" s="241" t="str">
        <f t="shared" ref="AT15:AT27" si="15">IF(Y15="1日",0,IF(AS15="",AR15,AS15))</f>
        <v/>
      </c>
      <c r="AU15" s="35"/>
      <c r="AV15" s="35"/>
    </row>
    <row r="16" spans="1:48" ht="45" customHeight="1" x14ac:dyDescent="0.15">
      <c r="B16" s="123">
        <f t="shared" ref="B16:B30" si="16">B15+1</f>
        <v>45719</v>
      </c>
      <c r="C16" s="124" t="str">
        <f t="shared" si="5"/>
        <v>Mon</v>
      </c>
      <c r="D16" s="251"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7" si="17">N15+1</f>
        <v>45736</v>
      </c>
      <c r="O16" s="124" t="str">
        <f t="shared" si="0"/>
        <v>Thu</v>
      </c>
      <c r="P16" s="251" t="str">
        <f>IF(OR(WEEKDAY(N16)=1,WEEKDAY(N16)=7),"休日",IF(ISNA(VLOOKUP(N16,'(事務用)2024年度休日一覧(土日除く)'!A:B,2,FALSE)),"","休日"))</f>
        <v>休日</v>
      </c>
      <c r="Q16" s="164" t="str">
        <f>IF(P16="",Q9,"")</f>
        <v/>
      </c>
      <c r="R16" s="165" t="s">
        <v>3</v>
      </c>
      <c r="S16" s="194" t="str">
        <f>IF(P16="",IF(S9="","",S9),"")</f>
        <v/>
      </c>
      <c r="T16" s="164" t="str">
        <f>IF(P16="",Q10,"")</f>
        <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6"/>
        <v>#VALUE!</v>
      </c>
      <c r="AH16" s="230">
        <f t="shared" si="7"/>
        <v>0</v>
      </c>
      <c r="AI16" s="221" t="str">
        <f t="shared" si="8"/>
        <v/>
      </c>
      <c r="AJ16" s="230" t="str">
        <f t="shared" si="9"/>
        <v/>
      </c>
      <c r="AK16" s="236" t="str">
        <f t="shared" si="10"/>
        <v/>
      </c>
      <c r="AL16" s="35"/>
      <c r="AM16" s="68" t="s">
        <v>23</v>
      </c>
      <c r="AN16" s="210" t="str">
        <f t="shared" si="3"/>
        <v/>
      </c>
      <c r="AO16" s="210" t="str">
        <f t="shared" si="4"/>
        <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45720</v>
      </c>
      <c r="C17" s="124" t="str">
        <f t="shared" si="5"/>
        <v>Tue</v>
      </c>
      <c r="D17" s="251"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45737</v>
      </c>
      <c r="O17" s="124" t="str">
        <f t="shared" si="0"/>
        <v>Fri</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45721</v>
      </c>
      <c r="C18" s="124" t="str">
        <f t="shared" si="5"/>
        <v>Wed</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45738</v>
      </c>
      <c r="O18" s="124" t="str">
        <f t="shared" si="0"/>
        <v>Sat</v>
      </c>
      <c r="P18" s="251" t="str">
        <f>IF(OR(WEEKDAY(N18)=1,WEEKDAY(N18)=7),"休日",IF(ISNA(VLOOKUP(N18,'(事務用)2024年度休日一覧(土日除く)'!A:B,2,FALSE)),"","休日"))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str">
        <f t="shared" si="3"/>
        <v/>
      </c>
      <c r="AO18" s="210" t="str">
        <f t="shared" si="4"/>
        <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45722</v>
      </c>
      <c r="C19" s="124" t="str">
        <f t="shared" si="5"/>
        <v>Thu</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45739</v>
      </c>
      <c r="O19" s="124" t="str">
        <f t="shared" si="0"/>
        <v>Sun</v>
      </c>
      <c r="P19" s="251" t="str">
        <f>IF(OR(WEEKDAY(N19)=1,WEEKDAY(N19)=7),"休日",IF(ISNA(VLOOKUP(N19,'(事務用)2024年度休日一覧(土日除く)'!A:B,2,FALSE)),"","休日"))</f>
        <v>休日</v>
      </c>
      <c r="Q19" s="164" t="str">
        <f>IF(P19="",Q9,"")</f>
        <v/>
      </c>
      <c r="R19" s="165" t="s">
        <v>3</v>
      </c>
      <c r="S19" s="194" t="str">
        <f>IF(P19="",IF(S9="","",S9),"")</f>
        <v/>
      </c>
      <c r="T19" s="164" t="str">
        <f>IF(P19="",Q10,"")</f>
        <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str">
        <f t="shared" si="3"/>
        <v/>
      </c>
      <c r="AO19" s="210" t="str">
        <f t="shared" si="4"/>
        <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45723</v>
      </c>
      <c r="C20" s="124" t="str">
        <f t="shared" si="5"/>
        <v>Fri</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45740</v>
      </c>
      <c r="O20" s="124" t="str">
        <f t="shared" si="0"/>
        <v>Mon</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45724</v>
      </c>
      <c r="C21" s="124" t="str">
        <f t="shared" si="5"/>
        <v>Sat</v>
      </c>
      <c r="D21" s="251" t="str">
        <f>IF(OR(WEEKDAY(B21)=1,WEEKDAY(B21)=7),"休日",IF(ISNA(VLOOKUP(B21,'(事務用)2024年度休日一覧(土日除く)'!A:B,2,FALSE)),"","休日"))</f>
        <v>休日</v>
      </c>
      <c r="E21" s="164" t="str">
        <f>IF(D21="",Q9,"")</f>
        <v/>
      </c>
      <c r="F21" s="165" t="s">
        <v>3</v>
      </c>
      <c r="G21" s="166" t="str">
        <f>IF(D21="",IF(S9="","",S9),"")</f>
        <v/>
      </c>
      <c r="H21" s="164" t="str">
        <f>IF(D21="",Q10,"")</f>
        <v/>
      </c>
      <c r="I21" s="165" t="s">
        <v>3</v>
      </c>
      <c r="J21" s="166" t="str">
        <f>IF(D21="",IF(S10="","",S10),"")</f>
        <v/>
      </c>
      <c r="K21" s="215" t="str">
        <f>IF(D21="",IF(W9="","",W9),"")</f>
        <v/>
      </c>
      <c r="L21" s="180"/>
      <c r="M21" s="173"/>
      <c r="N21" s="123">
        <f t="shared" si="17"/>
        <v>45741</v>
      </c>
      <c r="O21" s="124" t="str">
        <f t="shared" si="0"/>
        <v>Tue</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str">
        <f t="shared" si="1"/>
        <v/>
      </c>
      <c r="AF21" s="207" t="str">
        <f t="shared" si="2"/>
        <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45725</v>
      </c>
      <c r="C22" s="124" t="str">
        <f t="shared" si="5"/>
        <v>Sun</v>
      </c>
      <c r="D22" s="251" t="str">
        <f>IF(OR(WEEKDAY(B22)=1,WEEKDAY(B22)=7),"休日",IF(ISNA(VLOOKUP(B22,'(事務用)2024年度休日一覧(土日除く)'!A:B,2,FALSE)),"","休日"))</f>
        <v>休日</v>
      </c>
      <c r="E22" s="164" t="str">
        <f>IF(D22="",Q9,"")</f>
        <v/>
      </c>
      <c r="F22" s="165" t="s">
        <v>3</v>
      </c>
      <c r="G22" s="170" t="str">
        <f>IF(D22="",IF(S9="","",S9),"")</f>
        <v/>
      </c>
      <c r="H22" s="164" t="str">
        <f>IF(D22="",Q10,"")</f>
        <v/>
      </c>
      <c r="I22" s="165" t="s">
        <v>3</v>
      </c>
      <c r="J22" s="181" t="str">
        <f>IF(D22="",IF(S10="","",S10),"")</f>
        <v/>
      </c>
      <c r="K22" s="216" t="str">
        <f>IF(D22="",IF(W9="","",W9),"")</f>
        <v/>
      </c>
      <c r="L22" s="182"/>
      <c r="M22" s="173"/>
      <c r="N22" s="123">
        <f t="shared" si="17"/>
        <v>45742</v>
      </c>
      <c r="O22" s="124" t="str">
        <f t="shared" si="0"/>
        <v>Wed</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str">
        <f t="shared" si="1"/>
        <v/>
      </c>
      <c r="AF22" s="209" t="str">
        <f t="shared" si="2"/>
        <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45726</v>
      </c>
      <c r="C23" s="124" t="str">
        <f t="shared" si="5"/>
        <v>Mon</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45743</v>
      </c>
      <c r="O23" s="124" t="str">
        <f t="shared" si="0"/>
        <v>Thu</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45727</v>
      </c>
      <c r="C24" s="124" t="str">
        <f t="shared" si="5"/>
        <v>Tue</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45744</v>
      </c>
      <c r="O24" s="124" t="str">
        <f t="shared" si="0"/>
        <v>Fri</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45728</v>
      </c>
      <c r="C25" s="124" t="str">
        <f t="shared" si="5"/>
        <v>Wed</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45745</v>
      </c>
      <c r="O25" s="124" t="str">
        <f t="shared" si="0"/>
        <v>Sat</v>
      </c>
      <c r="P25" s="251" t="str">
        <f>IF(OR(WEEKDAY(N25)=1,WEEKDAY(N25)=7),"休日",IF(ISNA(VLOOKUP(N25,'(事務用)2024年度休日一覧(土日除く)'!A:B,2,FALSE)),"","休日"))</f>
        <v>休日</v>
      </c>
      <c r="Q25" s="164" t="str">
        <f>IF(P25="",Q9,"")</f>
        <v/>
      </c>
      <c r="R25" s="165" t="s">
        <v>3</v>
      </c>
      <c r="S25" s="194" t="str">
        <f>IF(P25="",IF(S9="","",S9),"")</f>
        <v/>
      </c>
      <c r="T25" s="164" t="str">
        <f>IF(P25="",Q10,"")</f>
        <v/>
      </c>
      <c r="U25" s="172" t="s">
        <v>3</v>
      </c>
      <c r="V25" s="195" t="str">
        <f>IF(P25="",IF(S10="","",S10),"")</f>
        <v/>
      </c>
      <c r="W25" s="219" t="str">
        <f>IF(P25="",IF(W9="","",W9),"")</f>
        <v/>
      </c>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t="s">
        <v>32</v>
      </c>
      <c r="AN25" s="210" t="str">
        <f t="shared" si="3"/>
        <v/>
      </c>
      <c r="AO25" s="210" t="str">
        <f t="shared" si="4"/>
        <v/>
      </c>
      <c r="AP25" s="240" t="e">
        <f t="shared" si="11"/>
        <v>#VALUE!</v>
      </c>
      <c r="AQ25" s="240">
        <f t="shared" si="12"/>
        <v>0</v>
      </c>
      <c r="AR25" s="225" t="str">
        <f t="shared" si="13"/>
        <v/>
      </c>
      <c r="AS25" s="242" t="str">
        <f t="shared" si="14"/>
        <v/>
      </c>
      <c r="AT25" s="241" t="str">
        <f t="shared" si="15"/>
        <v/>
      </c>
    </row>
    <row r="26" spans="1:48" ht="45" customHeight="1" x14ac:dyDescent="0.15">
      <c r="B26" s="123">
        <f t="shared" si="16"/>
        <v>45729</v>
      </c>
      <c r="C26" s="124" t="str">
        <f t="shared" si="5"/>
        <v>Thu</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45746</v>
      </c>
      <c r="O26" s="126" t="str">
        <f t="shared" si="0"/>
        <v>Sun</v>
      </c>
      <c r="P26" s="252" t="str">
        <f>IF(OR(WEEKDAY(N26)=1,WEEKDAY(N26)=7),"休日",IF(ISNA(VLOOKUP(N26,'(事務用)2024年度休日一覧(土日除く)'!A:B,2,FALSE)),"","休日"))</f>
        <v>休日</v>
      </c>
      <c r="Q26" s="174" t="str">
        <f>IF(P26="",Q9,"")</f>
        <v/>
      </c>
      <c r="R26" s="165" t="s">
        <v>3</v>
      </c>
      <c r="S26" s="212" t="str">
        <f>IF(P26="",IF(S9="","",S9),"")</f>
        <v/>
      </c>
      <c r="T26" s="174" t="str">
        <f>IF(P26="",Q10,"")</f>
        <v/>
      </c>
      <c r="U26" s="184" t="s">
        <v>3</v>
      </c>
      <c r="V26" s="181" t="str">
        <f>IF(P26="",IF(S10="","",S10),"")</f>
        <v/>
      </c>
      <c r="W26" s="124" t="str">
        <f>IF(P26="",IF(W9="","",W9),"")</f>
        <v/>
      </c>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t="s">
        <v>33</v>
      </c>
      <c r="AN26" s="210" t="str">
        <f t="shared" si="3"/>
        <v/>
      </c>
      <c r="AO26" s="210" t="str">
        <f t="shared" si="4"/>
        <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45730</v>
      </c>
      <c r="C27" s="124" t="str">
        <f t="shared" si="5"/>
        <v>Fri</v>
      </c>
      <c r="D27" s="251"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5" t="str">
        <f>IF(D27="",IF(W9="","",W9),"")</f>
        <v/>
      </c>
      <c r="L27" s="180"/>
      <c r="M27" s="185"/>
      <c r="N27" s="125">
        <f t="shared" si="17"/>
        <v>45747</v>
      </c>
      <c r="O27" s="126" t="str">
        <f t="shared" si="0"/>
        <v>Mon</v>
      </c>
      <c r="P27" s="252" t="str">
        <f>IF(OR(WEEKDAY(N27)=1,WEEKDAY(N27)=7),"休日",IF(ISNA(VLOOKUP(N27,'(事務用)2024年度休日一覧(土日除く)'!A:B,2,FALSE)),"","休日"))</f>
        <v/>
      </c>
      <c r="Q27" s="174">
        <f>IF(P27="",Q9,"")</f>
        <v>0</v>
      </c>
      <c r="R27" s="187" t="s">
        <v>3</v>
      </c>
      <c r="S27" s="212" t="str">
        <f>IF(P27="",IF(S9="","",S9),"")</f>
        <v/>
      </c>
      <c r="T27" s="174">
        <f>IF(P27="",Q10,"")</f>
        <v>0</v>
      </c>
      <c r="U27" s="202" t="s">
        <v>3</v>
      </c>
      <c r="V27" s="200" t="str">
        <f>IF(P27="",IF(S10="","",S10),"")</f>
        <v/>
      </c>
      <c r="W27" s="124" t="str">
        <f>IF(P27="",IF(W9="","",W9),"")</f>
        <v/>
      </c>
      <c r="X27" s="180"/>
      <c r="Y27" s="197"/>
      <c r="Z27" s="44"/>
      <c r="AA27" s="23"/>
      <c r="AB27" s="254"/>
      <c r="AC27" s="18"/>
      <c r="AD27" s="71" t="s">
        <v>19</v>
      </c>
      <c r="AE27" s="207" t="e">
        <f t="shared" si="1"/>
        <v>#VALUE!</v>
      </c>
      <c r="AF27" s="207" t="e">
        <f t="shared" si="2"/>
        <v>#VALUE!</v>
      </c>
      <c r="AG27" s="230" t="e">
        <f t="shared" si="6"/>
        <v>#VALUE!</v>
      </c>
      <c r="AH27" s="230">
        <f t="shared" si="7"/>
        <v>0</v>
      </c>
      <c r="AI27" s="221" t="str">
        <f t="shared" si="8"/>
        <v/>
      </c>
      <c r="AJ27" s="230" t="str">
        <f t="shared" si="9"/>
        <v/>
      </c>
      <c r="AK27" s="236" t="str">
        <f t="shared" si="10"/>
        <v/>
      </c>
      <c r="AM27" s="68" t="s">
        <v>76</v>
      </c>
      <c r="AN27" s="211" t="e">
        <f t="shared" si="3"/>
        <v>#VALUE!</v>
      </c>
      <c r="AO27" s="210" t="e">
        <f t="shared" si="4"/>
        <v>#VALUE!</v>
      </c>
      <c r="AP27" s="240" t="e">
        <f t="shared" si="11"/>
        <v>#VALUE!</v>
      </c>
      <c r="AQ27" s="240">
        <f t="shared" si="12"/>
        <v>0</v>
      </c>
      <c r="AR27" s="225" t="str">
        <f t="shared" si="13"/>
        <v/>
      </c>
      <c r="AS27" s="242" t="str">
        <f t="shared" si="14"/>
        <v/>
      </c>
      <c r="AT27" s="243" t="str">
        <f t="shared" si="15"/>
        <v/>
      </c>
    </row>
    <row r="28" spans="1:48" ht="45" customHeight="1" x14ac:dyDescent="0.15">
      <c r="B28" s="123">
        <f t="shared" si="16"/>
        <v>45731</v>
      </c>
      <c r="C28" s="124" t="str">
        <f t="shared" si="5"/>
        <v>Sat</v>
      </c>
      <c r="D28" s="251"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str">
        <f t="shared" si="1"/>
        <v/>
      </c>
      <c r="AF28" s="207" t="str">
        <f t="shared" si="2"/>
        <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45732</v>
      </c>
      <c r="C29" s="126" t="str">
        <f t="shared" si="5"/>
        <v>Sun</v>
      </c>
      <c r="D29" s="252" t="str">
        <f>IF(OR(WEEKDAY(B29)=1,WEEKDAY(B29)=7),"休日",IF(ISNA(VLOOKUP(B29,'(事務用)2024年度休日一覧(土日除く)'!A:B,2,FALSE)),"","休日"))</f>
        <v>休日</v>
      </c>
      <c r="E29" s="164" t="str">
        <f>IF(D29="",Q9,"")</f>
        <v/>
      </c>
      <c r="F29" s="183" t="s">
        <v>3</v>
      </c>
      <c r="G29" s="166" t="str">
        <f>IF(D29="",IF(S9="","",S9),"")</f>
        <v/>
      </c>
      <c r="H29" s="164" t="str">
        <f>IF(D29="",Q10,"")</f>
        <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str">
        <f t="shared" si="1"/>
        <v/>
      </c>
      <c r="AF29" s="207" t="str">
        <f t="shared" si="2"/>
        <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45733</v>
      </c>
      <c r="C30" s="128" t="str">
        <f t="shared" si="5"/>
        <v>Mon</v>
      </c>
      <c r="D30" s="256"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31</v>
      </c>
      <c r="T30" s="311" t="s">
        <v>85</v>
      </c>
      <c r="U30" s="312"/>
      <c r="V30" s="312"/>
      <c r="W30" s="312"/>
      <c r="X30" s="332">
        <f>SUM(AK14:AK30,AT14:AT27)</f>
        <v>0</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C00-000000000000}">
      <formula1>"0.5,1,1.5,2,2.5,3,3.5,4,4.5,5,5.5,6,6.5,7,7.5,8"</formula1>
    </dataValidation>
    <dataValidation type="list" allowBlank="1" showInputMessage="1" showErrorMessage="1" sqref="C38:D38" xr:uid="{00000000-0002-0000-0C00-000001000000}">
      <formula1>"Sun,Mon,The,Wed,Thu,Fri,Sat"</formula1>
    </dataValidation>
    <dataValidation type="list" allowBlank="1" showInputMessage="1" sqref="H14:H30 T14:T27" xr:uid="{00000000-0002-0000-0C00-000002000000}">
      <formula1>"5,6,7,8,9,10,11,12,13,14,15,16,17,18,19,20,21,22"</formula1>
    </dataValidation>
    <dataValidation type="list" allowBlank="1" showInputMessage="1" showErrorMessage="1" sqref="H38:H42" xr:uid="{00000000-0002-0000-0C00-000003000000}">
      <formula1>"22,23,24,1,2,3,4,5"</formula1>
    </dataValidation>
    <dataValidation type="list" allowBlank="1" sqref="Q17" xr:uid="{00000000-0002-0000-0C00-000004000000}">
      <formula1>"5,6,7,8,9,10,11,12,13,14,15,16,17,18,19,20,21"</formula1>
    </dataValidation>
    <dataValidation type="list" allowBlank="1" showInputMessage="1" showErrorMessage="1" sqref="E38:E42" xr:uid="{00000000-0002-0000-0C00-000005000000}">
      <formula1>"22,23,24,1,2,3,4"</formula1>
    </dataValidation>
    <dataValidation type="list" allowBlank="1" showInputMessage="1" showErrorMessage="1" sqref="Q38:Q42 T38:T42" xr:uid="{00000000-0002-0000-0C00-000006000000}">
      <formula1>"1,2,3,4,5,6,7,8,9,10,11,12,13,14,15,16,17,18,19,20,21,22,23,24"</formula1>
    </dataValidation>
    <dataValidation type="list" allowBlank="1" showInputMessage="1" showErrorMessage="1" sqref="L14:L30 X14:X27" xr:uid="{00000000-0002-0000-0C00-000007000000}">
      <formula1>"○"</formula1>
    </dataValidation>
    <dataValidation type="list" allowBlank="1" showInputMessage="1" showErrorMessage="1" sqref="O38:P42 C39:D42" xr:uid="{00000000-0002-0000-0C00-000008000000}">
      <formula1>"Sun,Mon,Tue,Wed,Thu,Fri,Sat"</formula1>
    </dataValidation>
    <dataValidation type="list" allowBlank="1" showInputMessage="1" showErrorMessage="1" sqref="B38:B42 N38:N42" xr:uid="{00000000-0002-0000-0C00-000009000000}">
      <formula1>"1,2,3,4,5,6,7,8,9,10,11,12,13,14,15,16,17,18,19,20,21,22,23,24,25,26,27,28,29,30,31"</formula1>
    </dataValidation>
    <dataValidation type="list" allowBlank="1" showInputMessage="1" sqref="Q9:Q10 Q14:Q16 E14:E30 Q18:Q27" xr:uid="{00000000-0002-0000-0C00-00000A000000}">
      <formula1>"5,6,7,8,9,10,11,12,13,14,15,16,17,18,19,20,21"</formula1>
    </dataValidation>
    <dataValidation type="list" allowBlank="1" showInputMessage="1" showErrorMessage="1" sqref="J38:J42 V38:V42 S38:S42 G38:G42" xr:uid="{00000000-0002-0000-0C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C00-00000C000000}">
      <formula1>"One day,Half a day"</formula1>
    </dataValidation>
    <dataValidation type="list" allowBlank="1" showInputMessage="1" sqref="G14:G30 S14:S27 S9:S10 J14:J30 V14:V27" xr:uid="{00000000-0002-0000-0C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C00-00000E000000}">
      <formula1>"lecture,entrance examination,university administration,other(except your research)"</formula1>
    </dataValidation>
    <dataValidation type="list" allowBlank="1" showInputMessage="1" showErrorMessage="1" sqref="K15:K30 W14:W27" xr:uid="{00000000-0002-0000-0C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87</v>
      </c>
    </row>
    <row r="2" spans="1:2" x14ac:dyDescent="0.15">
      <c r="A2" s="1">
        <v>45415</v>
      </c>
      <c r="B2" s="2" t="s">
        <v>87</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87</v>
      </c>
    </row>
    <row r="7" spans="1:2" x14ac:dyDescent="0.15">
      <c r="A7" s="1">
        <v>45515</v>
      </c>
      <c r="B7" s="2" t="s">
        <v>2</v>
      </c>
    </row>
    <row r="8" spans="1:2" x14ac:dyDescent="0.15">
      <c r="A8" s="1">
        <v>45516</v>
      </c>
      <c r="B8" s="2" t="s">
        <v>2</v>
      </c>
    </row>
    <row r="9" spans="1:2" x14ac:dyDescent="0.15">
      <c r="A9" s="1">
        <v>45551</v>
      </c>
      <c r="B9" s="2" t="s">
        <v>87</v>
      </c>
    </row>
    <row r="10" spans="1:2" x14ac:dyDescent="0.15">
      <c r="A10" s="1">
        <v>45557</v>
      </c>
      <c r="B10" s="2" t="s">
        <v>87</v>
      </c>
    </row>
    <row r="11" spans="1:2" x14ac:dyDescent="0.15">
      <c r="A11" s="1">
        <v>45558</v>
      </c>
      <c r="B11" s="2" t="s">
        <v>87</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87</v>
      </c>
    </row>
    <row r="20" spans="1:5" x14ac:dyDescent="0.15">
      <c r="A20" s="1">
        <v>45659</v>
      </c>
      <c r="B20" s="2" t="s">
        <v>2</v>
      </c>
    </row>
    <row r="21" spans="1:5" x14ac:dyDescent="0.15">
      <c r="A21" s="1">
        <v>45660</v>
      </c>
      <c r="B21" s="2" t="s">
        <v>2</v>
      </c>
    </row>
    <row r="22" spans="1:5" x14ac:dyDescent="0.15">
      <c r="A22" s="1">
        <v>45670</v>
      </c>
      <c r="B22" s="2" t="s">
        <v>87</v>
      </c>
      <c r="E22" s="247"/>
    </row>
    <row r="23" spans="1:5" x14ac:dyDescent="0.15">
      <c r="A23" s="1">
        <v>45699</v>
      </c>
      <c r="B23" s="2" t="s">
        <v>2</v>
      </c>
      <c r="E23" s="247"/>
    </row>
    <row r="24" spans="1:5" x14ac:dyDescent="0.15">
      <c r="A24" s="98">
        <v>45711</v>
      </c>
      <c r="B24" s="2" t="s">
        <v>2</v>
      </c>
      <c r="E24" s="247"/>
    </row>
    <row r="25" spans="1:5" x14ac:dyDescent="0.15">
      <c r="A25" s="98">
        <v>45712</v>
      </c>
      <c r="B25" s="2" t="s">
        <v>2</v>
      </c>
      <c r="E25" s="247"/>
    </row>
    <row r="26" spans="1:5" x14ac:dyDescent="0.15">
      <c r="A26" s="98">
        <v>45736</v>
      </c>
      <c r="B26" s="2" t="s">
        <v>2</v>
      </c>
      <c r="E26" s="247"/>
    </row>
    <row r="27" spans="1:5" x14ac:dyDescent="0.15">
      <c r="A27" s="98"/>
      <c r="B27" s="2"/>
      <c r="E27" s="247"/>
    </row>
    <row r="28" spans="1:5" x14ac:dyDescent="0.15">
      <c r="A28" s="98"/>
      <c r="B28" s="2"/>
      <c r="E28" s="247"/>
    </row>
    <row r="29" spans="1:5" x14ac:dyDescent="0.15">
      <c r="A29" s="98"/>
      <c r="B29" s="2"/>
      <c r="E29" s="247"/>
    </row>
    <row r="30" spans="1:5" x14ac:dyDescent="0.15">
      <c r="A30" s="98"/>
      <c r="B30" s="2"/>
      <c r="E30" s="247"/>
    </row>
    <row r="31" spans="1:5" x14ac:dyDescent="0.15">
      <c r="A31" s="98"/>
      <c r="E31" s="247"/>
    </row>
    <row r="32" spans="1:5" x14ac:dyDescent="0.15">
      <c r="A32" s="98"/>
      <c r="E32" s="247"/>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1"/>
  <sheetViews>
    <sheetView tabSelected="1" view="pageBreakPreview" topLeftCell="C1" zoomScaleNormal="100" zoomScaleSheetLayoutView="100" workbookViewId="0">
      <selection activeCell="C1" sqref="C1"/>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45383</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c r="D5" s="318"/>
      <c r="E5" s="318"/>
      <c r="F5" s="318"/>
      <c r="G5" s="318"/>
      <c r="H5" s="318"/>
      <c r="I5" s="318"/>
      <c r="J5" s="319"/>
      <c r="K5" s="112"/>
      <c r="L5" s="156" t="s">
        <v>38</v>
      </c>
      <c r="M5" s="317"/>
      <c r="N5" s="318"/>
      <c r="O5" s="318"/>
      <c r="P5" s="318"/>
      <c r="Q5" s="319"/>
      <c r="R5" s="100"/>
      <c r="S5" s="156" t="s">
        <v>39</v>
      </c>
      <c r="T5" s="317"/>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45383</v>
      </c>
      <c r="C14" s="122" t="str">
        <f>TEXT(B14,"ddd")</f>
        <v>Mon</v>
      </c>
      <c r="D14" s="250"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45400</v>
      </c>
      <c r="O14" s="122" t="str">
        <f t="shared" ref="O14:O26" si="0">TEXT(N14,"ddd")</f>
        <v>Thu</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AA14" s="62"/>
      <c r="AB14" s="62"/>
      <c r="AC14" s="62"/>
      <c r="AD14" s="68" t="s">
        <v>7</v>
      </c>
      <c r="AE14" s="205" t="e">
        <f t="shared" ref="AE14:AE30" si="1">IF(E14="","",TIME(E14,G14, ))</f>
        <v>#VALUE!</v>
      </c>
      <c r="AF14" s="205" t="e">
        <f t="shared" ref="AF14:AF30" si="2">IF(H14="","",TIME(H14,J14, ))</f>
        <v>#VALUE!</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6" si="3">IF(Q14="","",TIME(Q14,S14, ))</f>
        <v>#VALUE!</v>
      </c>
      <c r="AO14" s="205" t="e">
        <f t="shared" ref="AO14:AO26" si="4">IF(T14="","",TIME(T14,V14, ))</f>
        <v>#VALUE!</v>
      </c>
      <c r="AP14" s="238" t="e">
        <f>IFERROR(AO14-AN14+IF(AN14&gt;=AO14,1),"")*24</f>
        <v>#VALUE!</v>
      </c>
      <c r="AQ14" s="238">
        <f>IF(W14="",0,W14)</f>
        <v>0</v>
      </c>
      <c r="AR14" s="223" t="str">
        <f>IFERROR(IF(X14="○",7.75,""),"")</f>
        <v/>
      </c>
      <c r="AS14" s="228" t="str">
        <f>IFERROR(AP14-AQ14,"")</f>
        <v/>
      </c>
      <c r="AT14" s="241" t="e">
        <f>IF(#REF!="1日",0,IF(AS14="",AR14,AS14))</f>
        <v>#REF!</v>
      </c>
      <c r="AU14" s="35"/>
      <c r="AV14" s="35"/>
    </row>
    <row r="15" spans="1:48" ht="45" customHeight="1" x14ac:dyDescent="0.15">
      <c r="B15" s="123">
        <f>B14+1</f>
        <v>45384</v>
      </c>
      <c r="C15" s="124" t="str">
        <f t="shared" ref="C15:C30" si="5">TEXT(B15,"ddd")</f>
        <v>Tue</v>
      </c>
      <c r="D15" s="251"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3" t="str">
        <f>IF(D15="",IF(W9="","",W9),"")</f>
        <v/>
      </c>
      <c r="L15" s="168"/>
      <c r="M15" s="169"/>
      <c r="N15" s="123">
        <f>N14+1</f>
        <v>45401</v>
      </c>
      <c r="O15" s="124" t="str">
        <f t="shared" si="0"/>
        <v>Fri</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e">
        <f t="shared" si="1"/>
        <v>#VALUE!</v>
      </c>
      <c r="AF15" s="206" t="e">
        <f t="shared" si="2"/>
        <v>#VALUE!</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6" si="11">IFERROR(AO15-AN15+IF(AN15&gt;=AO15,1),"")*24</f>
        <v>#VALUE!</v>
      </c>
      <c r="AQ15" s="239">
        <f t="shared" ref="AQ15:AQ26" si="12">IF(W15="",0,W15)</f>
        <v>0</v>
      </c>
      <c r="AR15" s="224" t="str">
        <f t="shared" ref="AR15:AR26" si="13">IFERROR(IF(X15="○",7.75,""),"")</f>
        <v/>
      </c>
      <c r="AS15" s="229" t="str">
        <f t="shared" ref="AS15:AS26" si="14">IFERROR(AP15-AQ15,"")</f>
        <v/>
      </c>
      <c r="AT15" s="241" t="str">
        <f t="shared" ref="AT15:AT26" si="15">IF(Y15="1日",0,IF(AS15="",AR15,AS15))</f>
        <v/>
      </c>
      <c r="AU15" s="35"/>
      <c r="AV15" s="35"/>
    </row>
    <row r="16" spans="1:48" ht="45" customHeight="1" x14ac:dyDescent="0.15">
      <c r="B16" s="123">
        <f t="shared" ref="B16:B30" si="16">B15+1</f>
        <v>45385</v>
      </c>
      <c r="C16" s="124" t="str">
        <f t="shared" si="5"/>
        <v>Wed</v>
      </c>
      <c r="D16" s="251"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6" si="17">N15+1</f>
        <v>45402</v>
      </c>
      <c r="O16" s="124" t="str">
        <f t="shared" si="0"/>
        <v>Sat</v>
      </c>
      <c r="P16" s="251" t="str">
        <f>IF(OR(WEEKDAY(N16)=1,WEEKDAY(N16)=7),"休日",IF(ISNA(VLOOKUP(N16,'(事務用)2024年度休日一覧(土日除く)'!A:B,2,FALSE)),"","休日"))</f>
        <v>休日</v>
      </c>
      <c r="Q16" s="164" t="str">
        <f>IF(P16="",Q9,"")</f>
        <v/>
      </c>
      <c r="R16" s="165" t="s">
        <v>3</v>
      </c>
      <c r="S16" s="194" t="str">
        <f>IF(P16="",IF(S9="","",S9),"")</f>
        <v/>
      </c>
      <c r="T16" s="164" t="str">
        <f>IF(P16="",Q10,"")</f>
        <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6"/>
        <v>#VALUE!</v>
      </c>
      <c r="AH16" s="230">
        <f t="shared" si="7"/>
        <v>0</v>
      </c>
      <c r="AI16" s="221" t="str">
        <f t="shared" si="8"/>
        <v/>
      </c>
      <c r="AJ16" s="230" t="str">
        <f t="shared" si="9"/>
        <v/>
      </c>
      <c r="AK16" s="236" t="str">
        <f t="shared" si="10"/>
        <v/>
      </c>
      <c r="AL16" s="35"/>
      <c r="AM16" s="68" t="s">
        <v>23</v>
      </c>
      <c r="AN16" s="210" t="str">
        <f t="shared" si="3"/>
        <v/>
      </c>
      <c r="AO16" s="210" t="str">
        <f t="shared" si="4"/>
        <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45386</v>
      </c>
      <c r="C17" s="124" t="str">
        <f t="shared" si="5"/>
        <v>Thu</v>
      </c>
      <c r="D17" s="251"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45403</v>
      </c>
      <c r="O17" s="124" t="str">
        <f t="shared" si="0"/>
        <v>Sun</v>
      </c>
      <c r="P17" s="251" t="str">
        <f>IF(OR(WEEKDAY(N17)=1,WEEKDAY(N17)=7),"休日",IF(ISNA(VLOOKUP(N17,'(事務用)2024年度休日一覧(土日除く)'!A:B,2,FALSE)),"","休日"))</f>
        <v>休日</v>
      </c>
      <c r="Q17" s="164" t="str">
        <f>IF(P17="",Q9,"")</f>
        <v/>
      </c>
      <c r="R17" s="165" t="s">
        <v>3</v>
      </c>
      <c r="S17" s="194" t="str">
        <f>IF(P17="",IF(S9="","",S9),"")</f>
        <v/>
      </c>
      <c r="T17" s="164" t="str">
        <f>IF(P17="",Q10,"")</f>
        <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6"/>
        <v>#VALUE!</v>
      </c>
      <c r="AH17" s="228">
        <f t="shared" si="7"/>
        <v>0</v>
      </c>
      <c r="AI17" s="223" t="str">
        <f t="shared" si="8"/>
        <v/>
      </c>
      <c r="AJ17" s="228" t="str">
        <f t="shared" si="9"/>
        <v/>
      </c>
      <c r="AK17" s="235" t="str">
        <f t="shared" si="10"/>
        <v/>
      </c>
      <c r="AL17" s="62"/>
      <c r="AM17" s="68" t="s">
        <v>24</v>
      </c>
      <c r="AN17" s="205" t="str">
        <f t="shared" si="3"/>
        <v/>
      </c>
      <c r="AO17" s="205" t="str">
        <f t="shared" si="4"/>
        <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45387</v>
      </c>
      <c r="C18" s="124" t="str">
        <f t="shared" si="5"/>
        <v>Fri</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45404</v>
      </c>
      <c r="O18" s="124" t="str">
        <f t="shared" si="0"/>
        <v>Mon</v>
      </c>
      <c r="P18" s="251"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e">
        <f t="shared" si="3"/>
        <v>#VALUE!</v>
      </c>
      <c r="AO18" s="210" t="e">
        <f t="shared" si="4"/>
        <v>#VALUE!</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45388</v>
      </c>
      <c r="C19" s="124" t="str">
        <f t="shared" si="5"/>
        <v>Sat</v>
      </c>
      <c r="D19" s="251" t="str">
        <f>IF(OR(WEEKDAY(B19)=1,WEEKDAY(B19)=7),"休日",IF(ISNA(VLOOKUP(B19,'(事務用)2024年度休日一覧(土日除く)'!A:B,2,FALSE)),"","休日"))</f>
        <v>休日</v>
      </c>
      <c r="E19" s="164" t="str">
        <f>IF(D19="",Q9,"")</f>
        <v/>
      </c>
      <c r="F19" s="165" t="s">
        <v>3</v>
      </c>
      <c r="G19" s="167" t="str">
        <f>IF(D19="",IF(S9="","",S9),"")</f>
        <v/>
      </c>
      <c r="H19" s="171" t="str">
        <f>IF(D19="",Q10,"")</f>
        <v/>
      </c>
      <c r="I19" s="165" t="s">
        <v>3</v>
      </c>
      <c r="J19" s="166" t="str">
        <f>IF(D19="",IF(S10="","",S10),"")</f>
        <v/>
      </c>
      <c r="K19" s="213" t="str">
        <f>IF(D19="",IF(W9="","",W9),"")</f>
        <v/>
      </c>
      <c r="L19" s="168"/>
      <c r="M19" s="169"/>
      <c r="N19" s="123">
        <f t="shared" si="17"/>
        <v>45405</v>
      </c>
      <c r="O19" s="124" t="str">
        <f t="shared" si="0"/>
        <v>Tue</v>
      </c>
      <c r="P19" s="251"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6" t="str">
        <f>IF(P19="",IF(W9="","",W9),"")</f>
        <v/>
      </c>
      <c r="X19" s="168"/>
      <c r="Y19" s="197"/>
      <c r="Z19" s="44"/>
      <c r="AA19" s="67"/>
      <c r="AB19" s="67"/>
      <c r="AC19" s="67"/>
      <c r="AD19" s="71" t="s">
        <v>11</v>
      </c>
      <c r="AE19" s="208" t="str">
        <f t="shared" si="1"/>
        <v/>
      </c>
      <c r="AF19" s="208" t="str">
        <f t="shared" si="2"/>
        <v/>
      </c>
      <c r="AG19" s="231" t="e">
        <f t="shared" si="6"/>
        <v>#VALUE!</v>
      </c>
      <c r="AH19" s="231">
        <f t="shared" si="7"/>
        <v>0</v>
      </c>
      <c r="AI19" s="227" t="str">
        <f t="shared" si="8"/>
        <v/>
      </c>
      <c r="AJ19" s="231" t="str">
        <f t="shared" si="9"/>
        <v/>
      </c>
      <c r="AK19" s="235" t="str">
        <f>IF(M19="1日",0,IF(AJ19="",AI19,AJ19))</f>
        <v/>
      </c>
      <c r="AL19" s="67"/>
      <c r="AM19" s="68" t="s">
        <v>26</v>
      </c>
      <c r="AN19" s="208" t="e">
        <f t="shared" si="3"/>
        <v>#VALUE!</v>
      </c>
      <c r="AO19" s="210" t="e">
        <f t="shared" si="4"/>
        <v>#VALUE!</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45389</v>
      </c>
      <c r="C20" s="124" t="str">
        <f t="shared" si="5"/>
        <v>Sun</v>
      </c>
      <c r="D20" s="251" t="str">
        <f>IF(OR(WEEKDAY(B20)=1,WEEKDAY(B20)=7),"休日",IF(ISNA(VLOOKUP(B20,'(事務用)2024年度休日一覧(土日除く)'!A:B,2,FALSE)),"","休日"))</f>
        <v>休日</v>
      </c>
      <c r="E20" s="164" t="str">
        <f>IF(D20="",Q9,"")</f>
        <v/>
      </c>
      <c r="F20" s="165" t="s">
        <v>3</v>
      </c>
      <c r="G20" s="167" t="str">
        <f>IF(D20="",IF(S9="","",S9),"")</f>
        <v/>
      </c>
      <c r="H20" s="174" t="str">
        <f>IF(D20="",Q10,"")</f>
        <v/>
      </c>
      <c r="I20" s="165" t="s">
        <v>3</v>
      </c>
      <c r="J20" s="166" t="str">
        <f>IF(D20="",IF(S10="","",S10),"")</f>
        <v/>
      </c>
      <c r="K20" s="213" t="str">
        <f>IF(D20="",IF(W9="","",W9),"")</f>
        <v/>
      </c>
      <c r="L20" s="168"/>
      <c r="M20" s="173"/>
      <c r="N20" s="123">
        <f t="shared" si="17"/>
        <v>45406</v>
      </c>
      <c r="O20" s="124" t="str">
        <f t="shared" si="0"/>
        <v>Wed</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str">
        <f t="shared" si="1"/>
        <v/>
      </c>
      <c r="AF20" s="208" t="str">
        <f t="shared" si="2"/>
        <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45390</v>
      </c>
      <c r="C21" s="124" t="str">
        <f t="shared" si="5"/>
        <v>Mon</v>
      </c>
      <c r="D21" s="251"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5" t="str">
        <f>IF(D21="",IF(W9="","",W9),"")</f>
        <v/>
      </c>
      <c r="L21" s="180"/>
      <c r="M21" s="173"/>
      <c r="N21" s="123">
        <f t="shared" si="17"/>
        <v>45407</v>
      </c>
      <c r="O21" s="124" t="str">
        <f t="shared" si="0"/>
        <v>Thu</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e">
        <f t="shared" si="1"/>
        <v>#VALUE!</v>
      </c>
      <c r="AF21" s="207" t="e">
        <f t="shared" si="2"/>
        <v>#VALUE!</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45391</v>
      </c>
      <c r="C22" s="124" t="str">
        <f t="shared" si="5"/>
        <v>Tue</v>
      </c>
      <c r="D22" s="251"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45408</v>
      </c>
      <c r="O22" s="124" t="str">
        <f t="shared" si="0"/>
        <v>Fri</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45392</v>
      </c>
      <c r="C23" s="124" t="str">
        <f t="shared" si="5"/>
        <v>Wed</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45409</v>
      </c>
      <c r="O23" s="124" t="str">
        <f t="shared" si="0"/>
        <v>Sat</v>
      </c>
      <c r="P23" s="251" t="str">
        <f>IF(OR(WEEKDAY(N23)=1,WEEKDAY(N23)=7),"休日",IF(ISNA(VLOOKUP(N23,'(事務用)2024年度休日一覧(土日除く)'!A:B,2,FALSE)),"","休日"))</f>
        <v>休日</v>
      </c>
      <c r="Q23" s="164" t="str">
        <f>IF(P23="",Q9,"")</f>
        <v/>
      </c>
      <c r="R23" s="165" t="s">
        <v>3</v>
      </c>
      <c r="S23" s="194" t="str">
        <f>IF(P23="",IF(S9="","",S9),"")</f>
        <v/>
      </c>
      <c r="T23" s="164" t="str">
        <f>IF(P23="",Q10,"")</f>
        <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str">
        <f t="shared" si="3"/>
        <v/>
      </c>
      <c r="AO23" s="210" t="str">
        <f t="shared" si="4"/>
        <v/>
      </c>
      <c r="AP23" s="240" t="e">
        <f t="shared" si="11"/>
        <v>#VALUE!</v>
      </c>
      <c r="AQ23" s="240">
        <f t="shared" si="12"/>
        <v>0</v>
      </c>
      <c r="AR23" s="225" t="str">
        <f t="shared" si="13"/>
        <v/>
      </c>
      <c r="AS23" s="242" t="str">
        <f t="shared" si="14"/>
        <v/>
      </c>
      <c r="AT23" s="241" t="str">
        <f t="shared" si="15"/>
        <v/>
      </c>
    </row>
    <row r="24" spans="1:48" ht="45" customHeight="1" x14ac:dyDescent="0.15">
      <c r="B24" s="123">
        <f t="shared" si="16"/>
        <v>45393</v>
      </c>
      <c r="C24" s="124" t="str">
        <f t="shared" si="5"/>
        <v>Thu</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45410</v>
      </c>
      <c r="O24" s="124" t="str">
        <f t="shared" si="0"/>
        <v>Sun</v>
      </c>
      <c r="P24" s="251" t="str">
        <f>IF(OR(WEEKDAY(N24)=1,WEEKDAY(N24)=7),"休日",IF(ISNA(VLOOKUP(N24,'(事務用)2024年度休日一覧(土日除く)'!A:B,2,FALSE)),"","休日"))</f>
        <v>休日</v>
      </c>
      <c r="Q24" s="164" t="str">
        <f>IF(P24="",Q9,"")</f>
        <v/>
      </c>
      <c r="R24" s="165" t="s">
        <v>3</v>
      </c>
      <c r="S24" s="194" t="str">
        <f>IF(P24="",IF(S9="","",S9),"")</f>
        <v/>
      </c>
      <c r="T24" s="164" t="str">
        <f>IF(P24="",Q10,"")</f>
        <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str">
        <f t="shared" si="3"/>
        <v/>
      </c>
      <c r="AO24" s="210" t="str">
        <f t="shared" si="4"/>
        <v/>
      </c>
      <c r="AP24" s="240" t="e">
        <f t="shared" si="11"/>
        <v>#VALUE!</v>
      </c>
      <c r="AQ24" s="240">
        <f t="shared" si="12"/>
        <v>0</v>
      </c>
      <c r="AR24" s="225" t="str">
        <f t="shared" si="13"/>
        <v/>
      </c>
      <c r="AS24" s="242" t="str">
        <f t="shared" si="14"/>
        <v/>
      </c>
      <c r="AT24" s="241" t="str">
        <f t="shared" si="15"/>
        <v/>
      </c>
    </row>
    <row r="25" spans="1:48" ht="45" customHeight="1" x14ac:dyDescent="0.15">
      <c r="B25" s="123">
        <f t="shared" si="16"/>
        <v>45394</v>
      </c>
      <c r="C25" s="124" t="str">
        <f t="shared" si="5"/>
        <v>Fri</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45411</v>
      </c>
      <c r="O25" s="124" t="str">
        <f t="shared" si="0"/>
        <v>Mon</v>
      </c>
      <c r="P25" s="251" t="str">
        <f>IF(OR(WEEKDAY(N25)=1,WEEKDAY(N25)=7),"休日",IF(ISNA(VLOOKUP(N25,'(事務用)2024年度休日一覧(土日除く)'!A:B,2,FALSE)),"","休日"))</f>
        <v>休日</v>
      </c>
      <c r="Q25" s="164" t="str">
        <f>IF(P25="",Q9,"")</f>
        <v/>
      </c>
      <c r="R25" s="165" t="s">
        <v>3</v>
      </c>
      <c r="S25" s="194" t="str">
        <f>IF(P25="",IF(S9="","",S9),"")</f>
        <v/>
      </c>
      <c r="T25" s="164" t="str">
        <f>IF(P25="",Q10,"")</f>
        <v/>
      </c>
      <c r="U25" s="172" t="s">
        <v>3</v>
      </c>
      <c r="V25" s="195" t="str">
        <f>IF(P25="",IF(S10="","",S10),"")</f>
        <v/>
      </c>
      <c r="W25" s="219" t="str">
        <f>IF(P25="",IF(W9="","",W9),"")</f>
        <v/>
      </c>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t="s">
        <v>32</v>
      </c>
      <c r="AN25" s="210" t="str">
        <f t="shared" si="3"/>
        <v/>
      </c>
      <c r="AO25" s="210" t="str">
        <f t="shared" si="4"/>
        <v/>
      </c>
      <c r="AP25" s="240" t="e">
        <f t="shared" si="11"/>
        <v>#VALUE!</v>
      </c>
      <c r="AQ25" s="240">
        <f t="shared" si="12"/>
        <v>0</v>
      </c>
      <c r="AR25" s="225" t="str">
        <f t="shared" si="13"/>
        <v/>
      </c>
      <c r="AS25" s="242" t="str">
        <f t="shared" si="14"/>
        <v/>
      </c>
      <c r="AT25" s="241" t="str">
        <f t="shared" si="15"/>
        <v/>
      </c>
    </row>
    <row r="26" spans="1:48" ht="45" customHeight="1" x14ac:dyDescent="0.15">
      <c r="B26" s="123">
        <f t="shared" si="16"/>
        <v>45395</v>
      </c>
      <c r="C26" s="124" t="str">
        <f t="shared" si="5"/>
        <v>Sat</v>
      </c>
      <c r="D26" s="251" t="str">
        <f>IF(OR(WEEKDAY(B26)=1,WEEKDAY(B26)=7),"休日",IF(ISNA(VLOOKUP(B26,'(事務用)2024年度休日一覧(土日除く)'!A:B,2,FALSE)),"","休日"))</f>
        <v>休日</v>
      </c>
      <c r="E26" s="164" t="str">
        <f>IF(D26="",Q9,"")</f>
        <v/>
      </c>
      <c r="F26" s="165" t="s">
        <v>3</v>
      </c>
      <c r="G26" s="167" t="str">
        <f>IF(D26="",IF(S9="","",S9),"")</f>
        <v/>
      </c>
      <c r="H26" s="164" t="str">
        <f>IF(D26="",Q10,"")</f>
        <v/>
      </c>
      <c r="I26" s="172" t="s">
        <v>3</v>
      </c>
      <c r="J26" s="167" t="str">
        <f>IF(D26="",IF(S10="","",S10),"")</f>
        <v/>
      </c>
      <c r="K26" s="213" t="str">
        <f>IF(D26="",IF(W9="","",W9),"")</f>
        <v/>
      </c>
      <c r="L26" s="180"/>
      <c r="M26" s="169"/>
      <c r="N26" s="125">
        <f t="shared" si="17"/>
        <v>45412</v>
      </c>
      <c r="O26" s="126" t="str">
        <f t="shared" si="0"/>
        <v>Tue</v>
      </c>
      <c r="P26" s="252" t="str">
        <f>IF(OR(WEEKDAY(N26)=1,WEEKDAY(N26)=7),"休日",IF(ISNA(VLOOKUP(N26,'(事務用)2024年度休日一覧(土日除く)'!A:B,2,FALSE)),"","休日"))</f>
        <v/>
      </c>
      <c r="Q26" s="174">
        <f>IF(P26="",Q9,"")</f>
        <v>0</v>
      </c>
      <c r="R26" s="165" t="s">
        <v>3</v>
      </c>
      <c r="S26" s="212" t="str">
        <f>IF(P26="",IF(S9="","",S9),"")</f>
        <v/>
      </c>
      <c r="T26" s="174">
        <f>IF(P26="",Q10,"")</f>
        <v>0</v>
      </c>
      <c r="U26" s="184" t="s">
        <v>3</v>
      </c>
      <c r="V26" s="181" t="str">
        <f>IF(P26="",IF(S10="","",S10),"")</f>
        <v/>
      </c>
      <c r="W26" s="124" t="str">
        <f>IF(P26="",IF(W9="","",W9),"")</f>
        <v/>
      </c>
      <c r="X26" s="180"/>
      <c r="Y26" s="197"/>
      <c r="Z26" s="44"/>
      <c r="AA26" s="12"/>
      <c r="AB26" s="12"/>
      <c r="AC26" s="22"/>
      <c r="AD26" s="71" t="s">
        <v>18</v>
      </c>
      <c r="AE26" s="209" t="str">
        <f t="shared" si="1"/>
        <v/>
      </c>
      <c r="AF26" s="209" t="str">
        <f t="shared" si="2"/>
        <v/>
      </c>
      <c r="AG26" s="232" t="e">
        <f t="shared" si="6"/>
        <v>#VALUE!</v>
      </c>
      <c r="AH26" s="232">
        <f t="shared" si="7"/>
        <v>0</v>
      </c>
      <c r="AI26" s="222" t="str">
        <f t="shared" si="8"/>
        <v/>
      </c>
      <c r="AJ26" s="232" t="str">
        <f t="shared" si="9"/>
        <v/>
      </c>
      <c r="AK26" s="236" t="str">
        <f t="shared" si="10"/>
        <v/>
      </c>
      <c r="AM26" s="68" t="s">
        <v>33</v>
      </c>
      <c r="AN26" s="210" t="e">
        <f t="shared" si="3"/>
        <v>#VALUE!</v>
      </c>
      <c r="AO26" s="210" t="e">
        <f t="shared" si="4"/>
        <v>#VALUE!</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45396</v>
      </c>
      <c r="C27" s="124" t="str">
        <f t="shared" si="5"/>
        <v>Sun</v>
      </c>
      <c r="D27" s="251" t="str">
        <f>IF(OR(WEEKDAY(B27)=1,WEEKDAY(B27)=7),"休日",IF(ISNA(VLOOKUP(B27,'(事務用)2024年度休日一覧(土日除く)'!A:B,2,FALSE)),"","休日"))</f>
        <v>休日</v>
      </c>
      <c r="E27" s="164" t="str">
        <f>IF(D27="",Q9,"")</f>
        <v/>
      </c>
      <c r="F27" s="165" t="s">
        <v>3</v>
      </c>
      <c r="G27" s="166" t="str">
        <f>IF(D27="",IF(S9="","",S9),"")</f>
        <v/>
      </c>
      <c r="H27" s="164" t="str">
        <f>IF(D27="",Q10,"")</f>
        <v/>
      </c>
      <c r="I27" s="165" t="s">
        <v>3</v>
      </c>
      <c r="J27" s="166" t="str">
        <f>IF(D27="",IF(S10="","",S10),"")</f>
        <v/>
      </c>
      <c r="K27" s="215" t="str">
        <f>IF(D27="",IF(W9="","",W9),"")</f>
        <v/>
      </c>
      <c r="L27" s="180"/>
      <c r="M27" s="185"/>
      <c r="N27" s="125"/>
      <c r="O27" s="128"/>
      <c r="P27" s="253"/>
      <c r="Q27" s="186"/>
      <c r="R27" s="199"/>
      <c r="S27" s="200"/>
      <c r="T27" s="201"/>
      <c r="U27" s="202"/>
      <c r="V27" s="203"/>
      <c r="W27" s="220"/>
      <c r="X27" s="182"/>
      <c r="Y27" s="197"/>
      <c r="Z27" s="44"/>
      <c r="AA27" s="23"/>
      <c r="AB27" s="254"/>
      <c r="AC27" s="18"/>
      <c r="AD27" s="71" t="s">
        <v>19</v>
      </c>
      <c r="AE27" s="207" t="str">
        <f t="shared" si="1"/>
        <v/>
      </c>
      <c r="AF27" s="207" t="str">
        <f t="shared" si="2"/>
        <v/>
      </c>
      <c r="AG27" s="230" t="e">
        <f t="shared" si="6"/>
        <v>#VALUE!</v>
      </c>
      <c r="AH27" s="230">
        <f t="shared" si="7"/>
        <v>0</v>
      </c>
      <c r="AI27" s="221" t="str">
        <f t="shared" si="8"/>
        <v/>
      </c>
      <c r="AJ27" s="230" t="str">
        <f t="shared" si="9"/>
        <v/>
      </c>
      <c r="AK27" s="236" t="str">
        <f t="shared" si="10"/>
        <v/>
      </c>
      <c r="AM27" s="68"/>
      <c r="AN27" s="211"/>
      <c r="AO27" s="210"/>
      <c r="AP27" s="240"/>
      <c r="AQ27" s="240"/>
      <c r="AR27" s="225"/>
      <c r="AS27" s="242"/>
      <c r="AT27" s="243"/>
    </row>
    <row r="28" spans="1:48" ht="45" customHeight="1" x14ac:dyDescent="0.15">
      <c r="B28" s="123">
        <f t="shared" si="16"/>
        <v>45397</v>
      </c>
      <c r="C28" s="124" t="str">
        <f t="shared" si="5"/>
        <v>Mon</v>
      </c>
      <c r="D28" s="251"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e">
        <f t="shared" si="1"/>
        <v>#VALUE!</v>
      </c>
      <c r="AF28" s="207" t="e">
        <f t="shared" si="2"/>
        <v>#VALUE!</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45398</v>
      </c>
      <c r="C29" s="126" t="str">
        <f t="shared" si="5"/>
        <v>Tue</v>
      </c>
      <c r="D29" s="252"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e">
        <f t="shared" si="1"/>
        <v>#VALUE!</v>
      </c>
      <c r="AF29" s="207" t="e">
        <f t="shared" si="2"/>
        <v>#VALUE!</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45399</v>
      </c>
      <c r="C30" s="128" t="str">
        <f t="shared" si="5"/>
        <v>Wed</v>
      </c>
      <c r="D30" s="256"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30</v>
      </c>
      <c r="T30" s="311" t="s">
        <v>85</v>
      </c>
      <c r="U30" s="312"/>
      <c r="V30" s="312"/>
      <c r="W30" s="312"/>
      <c r="X30" s="332" t="e">
        <f>SUM(AK14:AK30,AT14:AT27)</f>
        <v>#REF!</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e">
        <f>IF(X30-(S30/7)*38.75&lt;0,"0.00",X30-(S30/7)*38.75)</f>
        <v>#REF!</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M12:M13"/>
    <mergeCell ref="N12:P13"/>
    <mergeCell ref="X12:X13"/>
    <mergeCell ref="Y12:Y13"/>
    <mergeCell ref="E13:G13"/>
    <mergeCell ref="H13:J13"/>
    <mergeCell ref="Q13:S13"/>
    <mergeCell ref="T13:V13"/>
    <mergeCell ref="L12:L13"/>
    <mergeCell ref="E12:K12"/>
    <mergeCell ref="Q12:W12"/>
    <mergeCell ref="N28:N29"/>
    <mergeCell ref="O28:Y29"/>
    <mergeCell ref="AM28:AN28"/>
    <mergeCell ref="O30:R30"/>
    <mergeCell ref="T30:W30"/>
    <mergeCell ref="X30:Y30"/>
    <mergeCell ref="AM30:AN30"/>
    <mergeCell ref="T31:W31"/>
    <mergeCell ref="X31:Y31"/>
    <mergeCell ref="B34:Y34"/>
    <mergeCell ref="B36:M36"/>
    <mergeCell ref="N36:Y36"/>
    <mergeCell ref="W37:Y37"/>
    <mergeCell ref="C38:D38"/>
    <mergeCell ref="K38:M38"/>
    <mergeCell ref="O38:P38"/>
    <mergeCell ref="W38:Y38"/>
    <mergeCell ref="B37:D37"/>
    <mergeCell ref="N37:P37"/>
    <mergeCell ref="E37:G37"/>
    <mergeCell ref="H37:J37"/>
    <mergeCell ref="K37:M37"/>
    <mergeCell ref="Q37:S37"/>
    <mergeCell ref="T37:V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
    <cfRule type="expression" dxfId="396" priority="1" stopIfTrue="1">
      <formula>$P14="休日"</formula>
    </cfRule>
  </conditionalFormatting>
  <conditionalFormatting sqref="D14:D30 P14:P27">
    <cfRule type="expression" dxfId="395" priority="33" stopIfTrue="1">
      <formula>D14="休日"</formula>
    </cfRule>
  </conditionalFormatting>
  <conditionalFormatting sqref="D14:E30 G14:H30 J14:M30">
    <cfRule type="expression" dxfId="394" priority="3" stopIfTrue="1">
      <formula>$D14="休日"</formula>
    </cfRule>
  </conditionalFormatting>
  <conditionalFormatting sqref="E14:E30 Q14:Q27">
    <cfRule type="expression" dxfId="393" priority="17" stopIfTrue="1">
      <formula>D14="休日"</formula>
    </cfRule>
  </conditionalFormatting>
  <conditionalFormatting sqref="G14:G30 S14:S27">
    <cfRule type="expression" dxfId="392" priority="4" stopIfTrue="1">
      <formula>D14="休日"</formula>
    </cfRule>
  </conditionalFormatting>
  <conditionalFormatting sqref="H14:H30 T14:T27">
    <cfRule type="expression" dxfId="391" priority="18" stopIfTrue="1">
      <formula>D14="休日"</formula>
    </cfRule>
  </conditionalFormatting>
  <conditionalFormatting sqref="J14:J30 V14:V27">
    <cfRule type="expression" dxfId="390" priority="12" stopIfTrue="1">
      <formula>D14="休日"</formula>
    </cfRule>
  </conditionalFormatting>
  <conditionalFormatting sqref="K14:K30">
    <cfRule type="expression" dxfId="389" priority="6" stopIfTrue="1">
      <formula>D14="休日"</formula>
    </cfRule>
  </conditionalFormatting>
  <conditionalFormatting sqref="L14:L30">
    <cfRule type="expression" dxfId="388" priority="30" stopIfTrue="1">
      <formula>D14="休日"</formula>
    </cfRule>
  </conditionalFormatting>
  <conditionalFormatting sqref="M14:M30">
    <cfRule type="expression" dxfId="387" priority="9" stopIfTrue="1">
      <formula>D14="休日"</formula>
    </cfRule>
  </conditionalFormatting>
  <conditionalFormatting sqref="N14:N27 B14:B30">
    <cfRule type="expression" dxfId="386" priority="35" stopIfTrue="1">
      <formula>D14="休日"</formula>
    </cfRule>
  </conditionalFormatting>
  <conditionalFormatting sqref="O14:O27 C14:C30">
    <cfRule type="expression" dxfId="385" priority="34" stopIfTrue="1">
      <formula>D14="休日"</formula>
    </cfRule>
  </conditionalFormatting>
  <conditionalFormatting sqref="P14:Q27 S14:T27 V14:Y27">
    <cfRule type="expression" dxfId="384" priority="2" stopIfTrue="1">
      <formula>$P14="休日"</formula>
    </cfRule>
  </conditionalFormatting>
  <conditionalFormatting sqref="Q14:Q27 E14:E30">
    <cfRule type="expression" dxfId="383" priority="24" stopIfTrue="1">
      <formula>E14&lt;=4</formula>
    </cfRule>
    <cfRule type="expression" dxfId="382" priority="27" stopIfTrue="1">
      <formula>E14&gt;=22</formula>
    </cfRule>
  </conditionalFormatting>
  <conditionalFormatting sqref="R14:R27 F14:F30">
    <cfRule type="expression" dxfId="381" priority="11" stopIfTrue="1">
      <formula>D14="休日"</formula>
    </cfRule>
    <cfRule type="expression" dxfId="380" priority="23" stopIfTrue="1">
      <formula>E14&lt;=4</formula>
    </cfRule>
    <cfRule type="expression" dxfId="379" priority="16" stopIfTrue="1">
      <formula>E14=0</formula>
    </cfRule>
    <cfRule type="expression" dxfId="378" priority="32" stopIfTrue="1">
      <formula>E14&gt;=22</formula>
    </cfRule>
  </conditionalFormatting>
  <conditionalFormatting sqref="S14:S27 G14:G30">
    <cfRule type="expression" dxfId="377" priority="22" stopIfTrue="1">
      <formula>E14&lt;=4</formula>
    </cfRule>
    <cfRule type="expression" dxfId="376" priority="26" stopIfTrue="1">
      <formula>E14&gt;=22</formula>
    </cfRule>
    <cfRule type="expression" dxfId="375" priority="15" stopIfTrue="1">
      <formula>E14=0</formula>
    </cfRule>
  </conditionalFormatting>
  <conditionalFormatting sqref="T14:T27 H14:H30">
    <cfRule type="expression" dxfId="374" priority="21" stopIfTrue="1">
      <formula>H14&lt;=4</formula>
    </cfRule>
    <cfRule type="expression" dxfId="373" priority="28" stopIfTrue="1">
      <formula>H14&gt;=22</formula>
    </cfRule>
  </conditionalFormatting>
  <conditionalFormatting sqref="U14:U27 I14:I30">
    <cfRule type="expression" dxfId="372" priority="10" stopIfTrue="1">
      <formula>D14="休日"</formula>
    </cfRule>
    <cfRule type="expression" dxfId="371" priority="14" stopIfTrue="1">
      <formula>H14=0</formula>
    </cfRule>
    <cfRule type="expression" dxfId="370" priority="20" stopIfTrue="1">
      <formula>H14&lt;=4</formula>
    </cfRule>
    <cfRule type="expression" dxfId="369" priority="31" stopIfTrue="1">
      <formula>H14&gt;=22</formula>
    </cfRule>
  </conditionalFormatting>
  <conditionalFormatting sqref="V14:V27 J14:J30">
    <cfRule type="expression" dxfId="368" priority="13" stopIfTrue="1">
      <formula>H14=0</formula>
    </cfRule>
    <cfRule type="expression" dxfId="367" priority="25" stopIfTrue="1">
      <formula>H14&gt;=22</formula>
    </cfRule>
    <cfRule type="expression" dxfId="366" priority="19" stopIfTrue="1">
      <formula>H14&lt;=4</formula>
    </cfRule>
  </conditionalFormatting>
  <conditionalFormatting sqref="W14:W27">
    <cfRule type="expression" dxfId="365" priority="8" stopIfTrue="1">
      <formula>P14="休日"</formula>
    </cfRule>
  </conditionalFormatting>
  <conditionalFormatting sqref="X14:X27">
    <cfRule type="expression" dxfId="364" priority="7" stopIfTrue="1">
      <formula>P14="休日"</formula>
    </cfRule>
  </conditionalFormatting>
  <conditionalFormatting sqref="Y14:Y27">
    <cfRule type="expression" dxfId="363" priority="29" stopIfTrue="1">
      <formula>P14="休日"</formula>
    </cfRule>
  </conditionalFormatting>
  <dataValidations count="16">
    <dataValidation type="list" allowBlank="1" showInputMessage="1" showErrorMessage="1" sqref="K15:K30 W14:W26" xr:uid="{00000000-0002-0000-0100-000000000000}">
      <formula1>"0.5,1,1.5,2,2.5,3,3.5,4,4.5,5,5.5,6,6.5,7,7.5,8"</formula1>
    </dataValidation>
    <dataValidation type="list" allowBlank="1" showInputMessage="1" showErrorMessage="1" sqref="K38:M42 W38:Y42" xr:uid="{00000000-0002-0000-0100-000001000000}">
      <formula1>"lecture,entrance examination,university administration,other(except your research)"</formula1>
    </dataValidation>
    <dataValidation type="list" allowBlank="1" showInputMessage="1" sqref="K14 W9:X9" xr:uid="{00000000-0002-0000-0100-000002000000}">
      <formula1>"0.5,1,1.5,2,2.5,3,3.5,4,4.5,5,5.5,6,6.5,7,7.5,8"</formula1>
    </dataValidation>
    <dataValidation type="list" allowBlank="1" showInputMessage="1" showErrorMessage="1" sqref="Y14:Y26 M14:M30" xr:uid="{00000000-0002-0000-0100-000003000000}">
      <formula1>"One day,Half a day"</formula1>
    </dataValidation>
    <dataValidation type="list" allowBlank="1" showInputMessage="1" sqref="G14:G30 V14:V27 S14:S27 J14:J30 S9:S10" xr:uid="{00000000-0002-0000-0100-000004000000}">
      <formula1>"00,01,02,03,04,05,06,07,08,09,10,11,12,13,14,15,16,17,18,19,20,21,22,23,24,25,26,27,28,29,30,31,32,33,34,35,36,37,38,39,40,41,42,43,44,45,46,47,48,49,50,51,52,53,54,55,56,57,58,59"</formula1>
    </dataValidation>
    <dataValidation type="list" allowBlank="1" showInputMessage="1" sqref="Q18:Q27 E14:E30 Q14:Q16 Q9:Q10" xr:uid="{00000000-0002-0000-0100-000006000000}">
      <formula1>"5,6,7,8,9,10,11,12,13,14,15,16,17,18,19,20,21"</formula1>
    </dataValidation>
    <dataValidation type="list" allowBlank="1" showInputMessage="1" showErrorMessage="1" sqref="J38:J42 V38:V42 S38:S42 G38:G42" xr:uid="{00000000-0002-0000-0100-000007000000}">
      <formula1>"00,01,02,03,04,05,06,07,08,09,10,11,12,13,14,15,16,17,18,19,20,21,22,23,24,25,26,27,28,29,30,31,32,33,34,35,36,37,38,39,40,41,42,43,44,45,46,47,48,49,50,51,52,53,54,55,56,57,58,59"</formula1>
    </dataValidation>
    <dataValidation type="list" allowBlank="1" showInputMessage="1" showErrorMessage="1" sqref="B38:B42 N38:N42" xr:uid="{00000000-0002-0000-0100-000009000000}">
      <formula1>"1,2,3,4,5,6,7,8,9,10,11,12,13,14,15,16,17,18,19,20,21,22,23,24,25,26,27,28,29,30,31"</formula1>
    </dataValidation>
    <dataValidation type="list" allowBlank="1" showInputMessage="1" showErrorMessage="1" sqref="O38:P42 C39:D42" xr:uid="{00000000-0002-0000-0100-00000A000000}">
      <formula1>"Sun,Mon,Tue,Wed,Thu,Fri,Sat"</formula1>
    </dataValidation>
    <dataValidation type="list" allowBlank="1" showInputMessage="1" showErrorMessage="1" sqref="L14:L30 X14:X26" xr:uid="{00000000-0002-0000-0100-00000B000000}">
      <formula1>"○"</formula1>
    </dataValidation>
    <dataValidation type="list" allowBlank="1" showInputMessage="1" showErrorMessage="1" sqref="Q38:Q42 T38:T42" xr:uid="{00000000-0002-0000-0100-00000C000000}">
      <formula1>"1,2,3,4,5,6,7,8,9,10,11,12,13,14,15,16,17,18,19,20,21,22,23,24"</formula1>
    </dataValidation>
    <dataValidation type="list" allowBlank="1" showInputMessage="1" showErrorMessage="1" sqref="E38:E42" xr:uid="{00000000-0002-0000-0100-00000D000000}">
      <formula1>"22,23,24,1,2,3,4"</formula1>
    </dataValidation>
    <dataValidation type="list" allowBlank="1" sqref="Q17" xr:uid="{00000000-0002-0000-0100-00000E000000}">
      <formula1>"5,6,7,8,9,10,11,12,13,14,15,16,17,18,19,20,21"</formula1>
    </dataValidation>
    <dataValidation type="list" allowBlank="1" showInputMessage="1" showErrorMessage="1" sqref="H38:H42" xr:uid="{00000000-0002-0000-0100-00000F000000}">
      <formula1>"22,23,24,1,2,3,4,5"</formula1>
    </dataValidation>
    <dataValidation type="list" allowBlank="1" showInputMessage="1" sqref="H14:H30 T14:T27" xr:uid="{00000000-0002-0000-0100-000010000000}">
      <formula1>"5,6,7,8,9,10,11,12,13,14,15,16,17,18,19,20,21,22"</formula1>
    </dataValidation>
    <dataValidation type="list" allowBlank="1" showInputMessage="1" showErrorMessage="1" sqref="C38:D38" xr:uid="{00000000-0002-0000-0100-000011000000}">
      <formula1>"Sun,Mon,The,Wed,Thu,Fri,Sat"</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45413</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'2024.4'!C5:J5</f>
        <v>0</v>
      </c>
      <c r="D5" s="318"/>
      <c r="E5" s="318"/>
      <c r="F5" s="318"/>
      <c r="G5" s="318"/>
      <c r="H5" s="318"/>
      <c r="I5" s="318"/>
      <c r="J5" s="319"/>
      <c r="K5" s="112"/>
      <c r="L5" s="156" t="s">
        <v>38</v>
      </c>
      <c r="M5" s="317">
        <f>'2024.4'!M5:Q5</f>
        <v>0</v>
      </c>
      <c r="N5" s="318"/>
      <c r="O5" s="318"/>
      <c r="P5" s="318"/>
      <c r="Q5" s="319"/>
      <c r="R5" s="100"/>
      <c r="S5" s="156" t="s">
        <v>39</v>
      </c>
      <c r="T5" s="317">
        <f>'2024.4'!T5:Y5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45413</v>
      </c>
      <c r="C14" s="122" t="str">
        <f>TEXT(B14,"ddd")</f>
        <v>Wed</v>
      </c>
      <c r="D14" s="250"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45430</v>
      </c>
      <c r="O14" s="122" t="str">
        <f t="shared" ref="O14:O27" si="0">TEXT(N14,"ddd")</f>
        <v>Sat</v>
      </c>
      <c r="P14" s="250" t="str">
        <f>IF(OR(WEEKDAY(N14)=1,WEEKDAY(N14)=7),"休日",IF(ISNA(VLOOKUP(N14,'(事務用)2024年度休日一覧(土日除く)'!A:B,2,FALSE)),"","休日"))</f>
        <v>休日</v>
      </c>
      <c r="Q14" s="157" t="str">
        <f>IF(P14="",Q9,"")</f>
        <v/>
      </c>
      <c r="R14" s="158" t="s">
        <v>3</v>
      </c>
      <c r="S14" s="161" t="str">
        <f>IF(P14="",IF(S9="","",S9),"")</f>
        <v/>
      </c>
      <c r="T14" s="157" t="str">
        <f>IF(P14="",Q10,"")</f>
        <v/>
      </c>
      <c r="U14" s="158" t="s">
        <v>3</v>
      </c>
      <c r="V14" s="191" t="str">
        <f>IF(P14="",IF(S10="","",S10),"")</f>
        <v/>
      </c>
      <c r="W14" s="218" t="str">
        <f>IF(P14="",IF(W9="","",W9),"")</f>
        <v/>
      </c>
      <c r="X14" s="192"/>
      <c r="Y14" s="193"/>
      <c r="AA14" s="62"/>
      <c r="AB14" s="62"/>
      <c r="AC14" s="62"/>
      <c r="AD14" s="68" t="s">
        <v>7</v>
      </c>
      <c r="AE14" s="205" t="e">
        <f t="shared" ref="AE14:AE30" si="1">IF(E14="","",TIME(E14,G14, ))</f>
        <v>#VALUE!</v>
      </c>
      <c r="AF14" s="205" t="e">
        <f t="shared" ref="AF14:AF30" si="2">IF(H14="","",TIME(H14,J14, ))</f>
        <v>#VALUE!</v>
      </c>
      <c r="AG14" s="228" t="e">
        <f>IFERROR(AF14-AE14+IF(AE14&gt;=AF14,1),"")*24</f>
        <v>#VALUE!</v>
      </c>
      <c r="AH14" s="228">
        <f>IF(K14="",0,K14)</f>
        <v>0</v>
      </c>
      <c r="AI14" s="223" t="str">
        <f>IFERROR(IF(L14="○",7.75,""),"")</f>
        <v/>
      </c>
      <c r="AJ14" s="228" t="str">
        <f>IFERROR(AG14-AH14,"")</f>
        <v/>
      </c>
      <c r="AK14" s="235" t="str">
        <f>IF(M14="1日",0,IF(AJ14="",AI14,AJ14))</f>
        <v/>
      </c>
      <c r="AL14" s="62"/>
      <c r="AM14" s="68" t="s">
        <v>21</v>
      </c>
      <c r="AN14" s="205" t="str">
        <f t="shared" ref="AN14:AN27" si="3">IF(Q14="","",TIME(Q14,S14, ))</f>
        <v/>
      </c>
      <c r="AO14" s="205" t="str">
        <f t="shared" ref="AO14:AO27" si="4">IF(T14="","",TIME(T14,V14, ))</f>
        <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45414</v>
      </c>
      <c r="C15" s="124" t="str">
        <f t="shared" ref="C15:C30" si="5">TEXT(B15,"ddd")</f>
        <v>Thu</v>
      </c>
      <c r="D15" s="251"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3" t="str">
        <f>IF(D15="",IF(W9="","",W9),"")</f>
        <v/>
      </c>
      <c r="L15" s="168"/>
      <c r="M15" s="169"/>
      <c r="N15" s="123">
        <f>N14+1</f>
        <v>45431</v>
      </c>
      <c r="O15" s="124" t="str">
        <f t="shared" si="0"/>
        <v>Sun</v>
      </c>
      <c r="P15" s="251" t="str">
        <f>IF(OR(WEEKDAY(N15)=1,WEEKDAY(N15)=7),"休日",IF(ISNA(VLOOKUP(N15,'(事務用)2024年度休日一覧(土日除く)'!A:B,2,FALSE)),"","休日"))</f>
        <v>休日</v>
      </c>
      <c r="Q15" s="164" t="str">
        <f>IF(P15="",Q9,"")</f>
        <v/>
      </c>
      <c r="R15" s="165" t="s">
        <v>3</v>
      </c>
      <c r="S15" s="194" t="str">
        <f>IF(P15="",IF(S9="","",S9),"")</f>
        <v/>
      </c>
      <c r="T15" s="164" t="str">
        <f>IF(P15="",Q10,"")</f>
        <v/>
      </c>
      <c r="U15" s="172" t="s">
        <v>3</v>
      </c>
      <c r="V15" s="195" t="str">
        <f>IF(P15="",IF(S10="","",S10),"")</f>
        <v/>
      </c>
      <c r="W15" s="124" t="str">
        <f>IF(P15="",IF(W9="","",W9),"")</f>
        <v/>
      </c>
      <c r="X15" s="182"/>
      <c r="Y15" s="196"/>
      <c r="AA15" s="58"/>
      <c r="AB15" s="58"/>
      <c r="AC15" s="58"/>
      <c r="AD15" s="69" t="s">
        <v>8</v>
      </c>
      <c r="AE15" s="206" t="e">
        <f t="shared" si="1"/>
        <v>#VALUE!</v>
      </c>
      <c r="AF15" s="206" t="e">
        <f t="shared" si="2"/>
        <v>#VALUE!</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str">
        <f t="shared" si="3"/>
        <v/>
      </c>
      <c r="AO15" s="206" t="str">
        <f t="shared" si="4"/>
        <v/>
      </c>
      <c r="AP15" s="239" t="e">
        <f t="shared" ref="AP15:AP27" si="11">IFERROR(AO15-AN15+IF(AN15&gt;=AO15,1),"")*24</f>
        <v>#VALUE!</v>
      </c>
      <c r="AQ15" s="239">
        <f t="shared" ref="AQ15:AQ27" si="12">IF(W15="",0,W15)</f>
        <v>0</v>
      </c>
      <c r="AR15" s="224" t="str">
        <f t="shared" ref="AR15:AR27" si="13">IFERROR(IF(X15="○",7.75,""),"")</f>
        <v/>
      </c>
      <c r="AS15" s="229" t="str">
        <f t="shared" ref="AS15:AS27" si="14">IFERROR(AP15-AQ15,"")</f>
        <v/>
      </c>
      <c r="AT15" s="241" t="str">
        <f t="shared" ref="AT15:AT27" si="15">IF(Y15="1日",0,IF(AS15="",AR15,AS15))</f>
        <v/>
      </c>
      <c r="AU15" s="35"/>
      <c r="AV15" s="35"/>
    </row>
    <row r="16" spans="1:48" ht="45" customHeight="1" x14ac:dyDescent="0.15">
      <c r="B16" s="123">
        <f t="shared" ref="B16:B30" si="16">B15+1</f>
        <v>45415</v>
      </c>
      <c r="C16" s="124" t="str">
        <f t="shared" si="5"/>
        <v>Fri</v>
      </c>
      <c r="D16" s="251" t="str">
        <f>IF(OR(WEEKDAY(B16)=1,WEEKDAY(B16)=7),"休日",IF(ISNA(VLOOKUP(B16,'(事務用)2024年度休日一覧(土日除く)'!A:B,2,FALSE)),"","休日"))</f>
        <v>休日</v>
      </c>
      <c r="E16" s="164" t="str">
        <f>IF(D16="",Q9,"")</f>
        <v/>
      </c>
      <c r="F16" s="165" t="s">
        <v>3</v>
      </c>
      <c r="G16" s="170" t="str">
        <f>IF(D16="",IF(S9="","",S9),"")</f>
        <v/>
      </c>
      <c r="H16" s="171" t="str">
        <f>IF(D16="",Q10,"")</f>
        <v/>
      </c>
      <c r="I16" s="172" t="s">
        <v>3</v>
      </c>
      <c r="J16" s="167" t="str">
        <f>IF(D16="",IF(S10="","",S10),"")</f>
        <v/>
      </c>
      <c r="K16" s="213" t="str">
        <f>IF(D16="",IF(W9="","",W9),"")</f>
        <v/>
      </c>
      <c r="L16" s="168"/>
      <c r="M16" s="173"/>
      <c r="N16" s="123">
        <f t="shared" ref="N16:N27" si="17">N15+1</f>
        <v>45432</v>
      </c>
      <c r="O16" s="124" t="str">
        <f t="shared" si="0"/>
        <v>Mon</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str">
        <f t="shared" si="1"/>
        <v/>
      </c>
      <c r="AF16" s="207" t="str">
        <f t="shared" si="2"/>
        <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45416</v>
      </c>
      <c r="C17" s="124" t="str">
        <f t="shared" si="5"/>
        <v>Sat</v>
      </c>
      <c r="D17" s="251" t="str">
        <f>IF(OR(WEEKDAY(B17)=1,WEEKDAY(B17)=7),"休日",IF(ISNA(VLOOKUP(B17,'(事務用)2024年度休日一覧(土日除く)'!A:B,2,FALSE)),"","休日"))</f>
        <v>休日</v>
      </c>
      <c r="E17" s="164" t="str">
        <f>IF(D17="",Q9,"")</f>
        <v/>
      </c>
      <c r="F17" s="165" t="s">
        <v>3</v>
      </c>
      <c r="G17" s="166" t="str">
        <f>IF(D17="",IF(S9="","",S9),"")</f>
        <v/>
      </c>
      <c r="H17" s="174" t="str">
        <f>IF(D17="",Q10,"")</f>
        <v/>
      </c>
      <c r="I17" s="165" t="s">
        <v>3</v>
      </c>
      <c r="J17" s="167" t="str">
        <f>IF(D17="",IF(S10="","",S10),"")</f>
        <v/>
      </c>
      <c r="K17" s="213" t="str">
        <f>IF(D17="",IF(W9="","",W9),"")</f>
        <v/>
      </c>
      <c r="L17" s="168"/>
      <c r="M17" s="114"/>
      <c r="N17" s="123">
        <f t="shared" si="17"/>
        <v>45433</v>
      </c>
      <c r="O17" s="124" t="str">
        <f t="shared" si="0"/>
        <v>Tue</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str">
        <f t="shared" si="1"/>
        <v/>
      </c>
      <c r="AF17" s="205" t="str">
        <f t="shared" si="2"/>
        <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45417</v>
      </c>
      <c r="C18" s="124" t="str">
        <f t="shared" si="5"/>
        <v>Sun</v>
      </c>
      <c r="D18" s="251" t="str">
        <f>IF(OR(WEEKDAY(B18)=1,WEEKDAY(B18)=7),"休日",IF(ISNA(VLOOKUP(B18,'(事務用)2024年度休日一覧(土日除く)'!A:B,2,FALSE)),"","休日"))</f>
        <v>休日</v>
      </c>
      <c r="E18" s="164" t="str">
        <f>IF(D18="",Q9,"")</f>
        <v/>
      </c>
      <c r="F18" s="165" t="s">
        <v>3</v>
      </c>
      <c r="G18" s="170" t="str">
        <f>IF(D18="",IF(S9="","",S9),"")</f>
        <v/>
      </c>
      <c r="H18" s="164" t="str">
        <f>IF(D18="",Q10,"")</f>
        <v/>
      </c>
      <c r="I18" s="165" t="s">
        <v>3</v>
      </c>
      <c r="J18" s="166" t="str">
        <f>IF(D18="",IF(S10="","",S10),"")</f>
        <v/>
      </c>
      <c r="K18" s="213" t="str">
        <f>IF(D18="",IF(W9="","",W9),"")</f>
        <v/>
      </c>
      <c r="L18" s="168"/>
      <c r="M18" s="169"/>
      <c r="N18" s="123">
        <f t="shared" si="17"/>
        <v>45434</v>
      </c>
      <c r="O18" s="124" t="str">
        <f t="shared" si="0"/>
        <v>Wed</v>
      </c>
      <c r="P18" s="251"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9"/>
      <c r="AC18" s="61"/>
      <c r="AD18" s="71" t="s">
        <v>10</v>
      </c>
      <c r="AE18" s="207" t="str">
        <f t="shared" si="1"/>
        <v/>
      </c>
      <c r="AF18" s="207" t="str">
        <f t="shared" si="2"/>
        <v/>
      </c>
      <c r="AG18" s="230" t="e">
        <f t="shared" si="6"/>
        <v>#VALUE!</v>
      </c>
      <c r="AH18" s="230">
        <f t="shared" si="7"/>
        <v>0</v>
      </c>
      <c r="AI18" s="221" t="str">
        <f t="shared" si="8"/>
        <v/>
      </c>
      <c r="AJ18" s="230" t="str">
        <f t="shared" si="9"/>
        <v/>
      </c>
      <c r="AK18" s="236" t="str">
        <f t="shared" si="10"/>
        <v/>
      </c>
      <c r="AL18" s="35"/>
      <c r="AM18" s="68" t="s">
        <v>25</v>
      </c>
      <c r="AN18" s="210" t="e">
        <f t="shared" si="3"/>
        <v>#VALUE!</v>
      </c>
      <c r="AO18" s="210" t="e">
        <f t="shared" si="4"/>
        <v>#VALUE!</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45418</v>
      </c>
      <c r="C19" s="124" t="str">
        <f t="shared" si="5"/>
        <v>Mon</v>
      </c>
      <c r="D19" s="251" t="str">
        <f>IF(OR(WEEKDAY(B19)=1,WEEKDAY(B19)=7),"休日",IF(ISNA(VLOOKUP(B19,'(事務用)2024年度休日一覧(土日除く)'!A:B,2,FALSE)),"","休日"))</f>
        <v>休日</v>
      </c>
      <c r="E19" s="164" t="str">
        <f>IF(D19="",Q9,"")</f>
        <v/>
      </c>
      <c r="F19" s="165" t="s">
        <v>3</v>
      </c>
      <c r="G19" s="167" t="str">
        <f>IF(D19="",IF(S9="","",S9),"")</f>
        <v/>
      </c>
      <c r="H19" s="171" t="str">
        <f>IF(D19="",Q10,"")</f>
        <v/>
      </c>
      <c r="I19" s="165" t="s">
        <v>3</v>
      </c>
      <c r="J19" s="166" t="str">
        <f>IF(D19="",IF(S10="","",S10),"")</f>
        <v/>
      </c>
      <c r="K19" s="213" t="str">
        <f>IF(D19="",IF(W9="","",W9),"")</f>
        <v/>
      </c>
      <c r="L19" s="168"/>
      <c r="M19" s="169"/>
      <c r="N19" s="123">
        <f t="shared" si="17"/>
        <v>45435</v>
      </c>
      <c r="O19" s="124" t="str">
        <f t="shared" si="0"/>
        <v>Thu</v>
      </c>
      <c r="P19" s="251"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6" t="str">
        <f>IF(P19="",IF(W9="","",W9),"")</f>
        <v/>
      </c>
      <c r="X19" s="168"/>
      <c r="Y19" s="197"/>
      <c r="Z19" s="44"/>
      <c r="AA19" s="67"/>
      <c r="AB19" s="67"/>
      <c r="AC19" s="67"/>
      <c r="AD19" s="71" t="s">
        <v>11</v>
      </c>
      <c r="AE19" s="208" t="str">
        <f t="shared" si="1"/>
        <v/>
      </c>
      <c r="AF19" s="208" t="str">
        <f t="shared" si="2"/>
        <v/>
      </c>
      <c r="AG19" s="231" t="e">
        <f t="shared" si="6"/>
        <v>#VALUE!</v>
      </c>
      <c r="AH19" s="231">
        <f t="shared" si="7"/>
        <v>0</v>
      </c>
      <c r="AI19" s="227" t="str">
        <f t="shared" si="8"/>
        <v/>
      </c>
      <c r="AJ19" s="231" t="str">
        <f t="shared" si="9"/>
        <v/>
      </c>
      <c r="AK19" s="235" t="str">
        <f>IF(M19="1日",0,IF(AJ19="",AI19,AJ19))</f>
        <v/>
      </c>
      <c r="AL19" s="67"/>
      <c r="AM19" s="68" t="s">
        <v>26</v>
      </c>
      <c r="AN19" s="208" t="e">
        <f t="shared" si="3"/>
        <v>#VALUE!</v>
      </c>
      <c r="AO19" s="210" t="e">
        <f t="shared" si="4"/>
        <v>#VALUE!</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45419</v>
      </c>
      <c r="C20" s="124" t="str">
        <f t="shared" si="5"/>
        <v>Tue</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45436</v>
      </c>
      <c r="O20" s="124" t="str">
        <f t="shared" si="0"/>
        <v>Fri</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45420</v>
      </c>
      <c r="C21" s="124" t="str">
        <f t="shared" si="5"/>
        <v>Wed</v>
      </c>
      <c r="D21" s="251"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5" t="str">
        <f>IF(D21="",IF(W9="","",W9),"")</f>
        <v/>
      </c>
      <c r="L21" s="180"/>
      <c r="M21" s="173"/>
      <c r="N21" s="123">
        <f t="shared" si="17"/>
        <v>45437</v>
      </c>
      <c r="O21" s="124" t="str">
        <f t="shared" si="0"/>
        <v>Sat</v>
      </c>
      <c r="P21" s="251" t="str">
        <f>IF(OR(WEEKDAY(N21)=1,WEEKDAY(N21)=7),"休日",IF(ISNA(VLOOKUP(N21,'(事務用)2024年度休日一覧(土日除く)'!A:B,2,FALSE)),"","休日"))</f>
        <v>休日</v>
      </c>
      <c r="Q21" s="164" t="str">
        <f>IF(P21="",Q9,"")</f>
        <v/>
      </c>
      <c r="R21" s="165" t="s">
        <v>3</v>
      </c>
      <c r="S21" s="194" t="str">
        <f>IF(P21="",IF(S9="","",S9),"")</f>
        <v/>
      </c>
      <c r="T21" s="164" t="str">
        <f>IF(P21="",Q10,"")</f>
        <v/>
      </c>
      <c r="U21" s="172" t="s">
        <v>3</v>
      </c>
      <c r="V21" s="195" t="str">
        <f>IF(P21="",IF(S10="","",S10),"")</f>
        <v/>
      </c>
      <c r="W21" s="219" t="str">
        <f>IF(P21="",IF(W9="","",W9),"")</f>
        <v/>
      </c>
      <c r="X21" s="198"/>
      <c r="Y21" s="197"/>
      <c r="Z21" s="44"/>
      <c r="AA21" s="63"/>
      <c r="AB21" s="63"/>
      <c r="AC21" s="63"/>
      <c r="AD21" s="71" t="s">
        <v>13</v>
      </c>
      <c r="AE21" s="207" t="e">
        <f t="shared" si="1"/>
        <v>#VALUE!</v>
      </c>
      <c r="AF21" s="207" t="e">
        <f t="shared" si="2"/>
        <v>#VALUE!</v>
      </c>
      <c r="AG21" s="230" t="e">
        <f t="shared" si="6"/>
        <v>#VALUE!</v>
      </c>
      <c r="AH21" s="230">
        <f t="shared" si="7"/>
        <v>0</v>
      </c>
      <c r="AI21" s="221" t="str">
        <f t="shared" si="8"/>
        <v/>
      </c>
      <c r="AJ21" s="230" t="str">
        <f t="shared" si="9"/>
        <v/>
      </c>
      <c r="AK21" s="236" t="str">
        <f t="shared" si="10"/>
        <v/>
      </c>
      <c r="AL21" s="63"/>
      <c r="AM21" s="68" t="s">
        <v>28</v>
      </c>
      <c r="AN21" s="210" t="str">
        <f t="shared" si="3"/>
        <v/>
      </c>
      <c r="AO21" s="210" t="str">
        <f t="shared" si="4"/>
        <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45421</v>
      </c>
      <c r="C22" s="124" t="str">
        <f t="shared" si="5"/>
        <v>Thu</v>
      </c>
      <c r="D22" s="251"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45438</v>
      </c>
      <c r="O22" s="124" t="str">
        <f t="shared" si="0"/>
        <v>Sun</v>
      </c>
      <c r="P22" s="251" t="str">
        <f>IF(OR(WEEKDAY(N22)=1,WEEKDAY(N22)=7),"休日",IF(ISNA(VLOOKUP(N22,'(事務用)2024年度休日一覧(土日除く)'!A:B,2,FALSE)),"","休日"))</f>
        <v>休日</v>
      </c>
      <c r="Q22" s="164" t="str">
        <f>IF(P22="",Q9,"")</f>
        <v/>
      </c>
      <c r="R22" s="165" t="s">
        <v>3</v>
      </c>
      <c r="S22" s="194" t="str">
        <f>IF(P22="",IF(S9="","",S9),"")</f>
        <v/>
      </c>
      <c r="T22" s="164" t="str">
        <f>IF(P22="",Q10,"")</f>
        <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6"/>
        <v>#VALUE!</v>
      </c>
      <c r="AH22" s="232">
        <f t="shared" si="7"/>
        <v>0</v>
      </c>
      <c r="AI22" s="222" t="str">
        <f t="shared" si="8"/>
        <v/>
      </c>
      <c r="AJ22" s="232" t="str">
        <f t="shared" si="9"/>
        <v/>
      </c>
      <c r="AK22" s="236" t="str">
        <f t="shared" si="10"/>
        <v/>
      </c>
      <c r="AL22" s="35"/>
      <c r="AM22" s="68" t="s">
        <v>29</v>
      </c>
      <c r="AN22" s="210" t="str">
        <f t="shared" si="3"/>
        <v/>
      </c>
      <c r="AO22" s="210" t="str">
        <f t="shared" si="4"/>
        <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45422</v>
      </c>
      <c r="C23" s="124" t="str">
        <f t="shared" si="5"/>
        <v>Fri</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45439</v>
      </c>
      <c r="O23" s="124" t="str">
        <f t="shared" si="0"/>
        <v>Mon</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45423</v>
      </c>
      <c r="C24" s="124" t="str">
        <f t="shared" si="5"/>
        <v>Sat</v>
      </c>
      <c r="D24" s="251" t="str">
        <f>IF(OR(WEEKDAY(B24)=1,WEEKDAY(B24)=7),"休日",IF(ISNA(VLOOKUP(B24,'(事務用)2024年度休日一覧(土日除く)'!A:B,2,FALSE)),"","休日"))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45440</v>
      </c>
      <c r="O24" s="124" t="str">
        <f t="shared" si="0"/>
        <v>Tue</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str">
        <f t="shared" si="1"/>
        <v/>
      </c>
      <c r="AF24" s="209" t="str">
        <f t="shared" si="2"/>
        <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45424</v>
      </c>
      <c r="C25" s="124" t="str">
        <f t="shared" si="5"/>
        <v>Sun</v>
      </c>
      <c r="D25" s="251" t="str">
        <f>IF(OR(WEEKDAY(B25)=1,WEEKDAY(B25)=7),"休日",IF(ISNA(VLOOKUP(B25,'(事務用)2024年度休日一覧(土日除く)'!A:B,2,FALSE)),"","休日"))</f>
        <v>休日</v>
      </c>
      <c r="E25" s="164" t="str">
        <f>IF(D25="",Q9,"")</f>
        <v/>
      </c>
      <c r="F25" s="165" t="s">
        <v>3</v>
      </c>
      <c r="G25" s="167" t="str">
        <f>IF(D25="",IF(S9="","",S9),"")</f>
        <v/>
      </c>
      <c r="H25" s="174" t="str">
        <f>IF(D25="",Q10,"")</f>
        <v/>
      </c>
      <c r="I25" s="172" t="s">
        <v>3</v>
      </c>
      <c r="J25" s="166" t="str">
        <f>IF(D25="",IF(S10="","",S10),"")</f>
        <v/>
      </c>
      <c r="K25" s="215" t="str">
        <f>IF(D25="",IF(W9="","",W9),"")</f>
        <v/>
      </c>
      <c r="L25" s="180"/>
      <c r="M25" s="114"/>
      <c r="N25" s="123">
        <f t="shared" si="17"/>
        <v>45441</v>
      </c>
      <c r="O25" s="124" t="str">
        <f t="shared" si="0"/>
        <v>Wed</v>
      </c>
      <c r="P25" s="251"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9" t="str">
        <f>IF(P25="",IF(W9="","",W9),"")</f>
        <v/>
      </c>
      <c r="X25" s="180"/>
      <c r="Y25" s="246"/>
      <c r="Z25" s="44"/>
      <c r="AA25" s="12"/>
      <c r="AB25" s="12"/>
      <c r="AC25" s="22"/>
      <c r="AD25" s="71" t="s">
        <v>17</v>
      </c>
      <c r="AE25" s="209" t="str">
        <f t="shared" si="1"/>
        <v/>
      </c>
      <c r="AF25" s="209" t="str">
        <f t="shared" si="2"/>
        <v/>
      </c>
      <c r="AG25" s="232" t="e">
        <f t="shared" si="6"/>
        <v>#VALUE!</v>
      </c>
      <c r="AH25" s="232">
        <f t="shared" si="7"/>
        <v>0</v>
      </c>
      <c r="AI25" s="222" t="str">
        <f t="shared" si="8"/>
        <v/>
      </c>
      <c r="AJ25" s="232" t="str">
        <f t="shared" si="9"/>
        <v/>
      </c>
      <c r="AK25" s="236" t="str">
        <f t="shared" si="10"/>
        <v/>
      </c>
      <c r="AM25" s="68" t="s">
        <v>32</v>
      </c>
      <c r="AN25" s="210" t="e">
        <f t="shared" si="3"/>
        <v>#VALUE!</v>
      </c>
      <c r="AO25" s="210" t="e">
        <f t="shared" si="4"/>
        <v>#VALUE!</v>
      </c>
      <c r="AP25" s="240" t="e">
        <f t="shared" si="11"/>
        <v>#VALUE!</v>
      </c>
      <c r="AQ25" s="240">
        <f t="shared" si="12"/>
        <v>0</v>
      </c>
      <c r="AR25" s="225" t="str">
        <f t="shared" si="13"/>
        <v/>
      </c>
      <c r="AS25" s="242" t="str">
        <f t="shared" si="14"/>
        <v/>
      </c>
      <c r="AT25" s="241" t="str">
        <f t="shared" si="15"/>
        <v/>
      </c>
    </row>
    <row r="26" spans="1:48" ht="45" customHeight="1" x14ac:dyDescent="0.15">
      <c r="B26" s="123">
        <f t="shared" si="16"/>
        <v>45425</v>
      </c>
      <c r="C26" s="124" t="str">
        <f t="shared" si="5"/>
        <v>Mon</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45442</v>
      </c>
      <c r="O26" s="126" t="str">
        <f t="shared" si="0"/>
        <v>Thu</v>
      </c>
      <c r="P26" s="252" t="str">
        <f>IF(OR(WEEKDAY(N26)=1,WEEKDAY(N26)=7),"休日",IF(ISNA(VLOOKUP(N26,'(事務用)2024年度休日一覧(土日除く)'!A:B,2,FALSE)),"","休日"))</f>
        <v/>
      </c>
      <c r="Q26" s="174">
        <f>IF(P26="",Q9,"")</f>
        <v>0</v>
      </c>
      <c r="R26" s="165" t="s">
        <v>3</v>
      </c>
      <c r="S26" s="212" t="str">
        <f>IF(P26="",IF(S9="","",S9),"")</f>
        <v/>
      </c>
      <c r="T26" s="174">
        <f>IF(P26="",Q10,"")</f>
        <v>0</v>
      </c>
      <c r="U26" s="184" t="s">
        <v>3</v>
      </c>
      <c r="V26" s="181" t="str">
        <f>IF(P26="",IF(S10="","",S10),"")</f>
        <v/>
      </c>
      <c r="W26" s="124" t="str">
        <f>IF(P26="",IF(W9="","",W9),"")</f>
        <v/>
      </c>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t="s">
        <v>33</v>
      </c>
      <c r="AN26" s="210" t="e">
        <f t="shared" si="3"/>
        <v>#VALUE!</v>
      </c>
      <c r="AO26" s="210" t="e">
        <f t="shared" si="4"/>
        <v>#VALUE!</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45426</v>
      </c>
      <c r="C27" s="124" t="str">
        <f t="shared" si="5"/>
        <v>Tue</v>
      </c>
      <c r="D27" s="251"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5" t="str">
        <f>IF(D27="",IF(W9="","",W9),"")</f>
        <v/>
      </c>
      <c r="L27" s="180"/>
      <c r="M27" s="185"/>
      <c r="N27" s="125">
        <f t="shared" si="17"/>
        <v>45443</v>
      </c>
      <c r="O27" s="126" t="str">
        <f t="shared" si="0"/>
        <v>Fri</v>
      </c>
      <c r="P27" s="252" t="str">
        <f>IF(OR(WEEKDAY(N27)=1,WEEKDAY(N27)=7),"休日",IF(ISNA(VLOOKUP(N27,'(事務用)2024年度休日一覧(土日除く)'!A:B,2,FALSE)),"","休日"))</f>
        <v/>
      </c>
      <c r="Q27" s="174">
        <f>IF(P27="",Q9,"")</f>
        <v>0</v>
      </c>
      <c r="R27" s="199" t="s">
        <v>3</v>
      </c>
      <c r="S27" s="212" t="str">
        <f>IF(P27="",IF(S9="","",S9),"")</f>
        <v/>
      </c>
      <c r="T27" s="174">
        <f>IF(P27="",Q10,"")</f>
        <v>0</v>
      </c>
      <c r="U27" s="202" t="s">
        <v>3</v>
      </c>
      <c r="V27" s="200" t="str">
        <f>IF(P27="",IF(S10="","",S10),"")</f>
        <v/>
      </c>
      <c r="W27" s="124" t="str">
        <f>IF(P27="",IF(W9="","",W9),"")</f>
        <v/>
      </c>
      <c r="X27" s="180"/>
      <c r="Y27" s="197"/>
      <c r="Z27" s="44"/>
      <c r="AA27" s="23"/>
      <c r="AB27" s="254"/>
      <c r="AC27" s="18"/>
      <c r="AD27" s="71" t="s">
        <v>19</v>
      </c>
      <c r="AE27" s="207" t="e">
        <f t="shared" si="1"/>
        <v>#VALUE!</v>
      </c>
      <c r="AF27" s="207" t="e">
        <f t="shared" si="2"/>
        <v>#VALUE!</v>
      </c>
      <c r="AG27" s="230" t="e">
        <f t="shared" si="6"/>
        <v>#VALUE!</v>
      </c>
      <c r="AH27" s="230">
        <f t="shared" si="7"/>
        <v>0</v>
      </c>
      <c r="AI27" s="221" t="str">
        <f t="shared" si="8"/>
        <v/>
      </c>
      <c r="AJ27" s="230" t="str">
        <f t="shared" si="9"/>
        <v/>
      </c>
      <c r="AK27" s="236" t="str">
        <f t="shared" si="10"/>
        <v/>
      </c>
      <c r="AM27" s="68" t="s">
        <v>76</v>
      </c>
      <c r="AN27" s="211" t="e">
        <f t="shared" si="3"/>
        <v>#VALUE!</v>
      </c>
      <c r="AO27" s="210" t="e">
        <f t="shared" si="4"/>
        <v>#VALUE!</v>
      </c>
      <c r="AP27" s="240" t="e">
        <f t="shared" si="11"/>
        <v>#VALUE!</v>
      </c>
      <c r="AQ27" s="240">
        <f t="shared" si="12"/>
        <v>0</v>
      </c>
      <c r="AR27" s="225" t="str">
        <f t="shared" si="13"/>
        <v/>
      </c>
      <c r="AS27" s="242" t="str">
        <f t="shared" si="14"/>
        <v/>
      </c>
      <c r="AT27" s="243" t="str">
        <f t="shared" si="15"/>
        <v/>
      </c>
    </row>
    <row r="28" spans="1:48" ht="45" customHeight="1" x14ac:dyDescent="0.15">
      <c r="B28" s="123">
        <f t="shared" si="16"/>
        <v>45427</v>
      </c>
      <c r="C28" s="124" t="str">
        <f t="shared" si="5"/>
        <v>Wed</v>
      </c>
      <c r="D28" s="251"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e">
        <f t="shared" si="1"/>
        <v>#VALUE!</v>
      </c>
      <c r="AF28" s="207" t="e">
        <f t="shared" si="2"/>
        <v>#VALUE!</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45428</v>
      </c>
      <c r="C29" s="126" t="str">
        <f t="shared" si="5"/>
        <v>Thu</v>
      </c>
      <c r="D29" s="252"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e">
        <f t="shared" si="1"/>
        <v>#VALUE!</v>
      </c>
      <c r="AF29" s="207" t="e">
        <f t="shared" si="2"/>
        <v>#VALUE!</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45429</v>
      </c>
      <c r="C30" s="128" t="str">
        <f t="shared" si="5"/>
        <v>Fri</v>
      </c>
      <c r="D30" s="256"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31</v>
      </c>
      <c r="T30" s="311" t="s">
        <v>85</v>
      </c>
      <c r="U30" s="312"/>
      <c r="V30" s="312"/>
      <c r="W30" s="312"/>
      <c r="X30" s="332">
        <f>SUM(AK14:AK30,AT14:AT27)</f>
        <v>0</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62" priority="31" stopIfTrue="1">
      <formula>D14="休日"</formula>
    </cfRule>
  </conditionalFormatting>
  <conditionalFormatting sqref="D14:E30 G14:H30 J14:M30">
    <cfRule type="expression" dxfId="361" priority="2" stopIfTrue="1">
      <formula>$D14="休日"</formula>
    </cfRule>
  </conditionalFormatting>
  <conditionalFormatting sqref="E14:E30 Q14:Q27">
    <cfRule type="expression" dxfId="360" priority="15" stopIfTrue="1">
      <formula>D14="休日"</formula>
    </cfRule>
  </conditionalFormatting>
  <conditionalFormatting sqref="G14:G30 S14:S27">
    <cfRule type="expression" dxfId="359" priority="3" stopIfTrue="1">
      <formula>D14="休日"</formula>
    </cfRule>
  </conditionalFormatting>
  <conditionalFormatting sqref="H14:H30 T14:T27">
    <cfRule type="expression" dxfId="358" priority="16" stopIfTrue="1">
      <formula>D14="休日"</formula>
    </cfRule>
  </conditionalFormatting>
  <conditionalFormatting sqref="J14:J30 V14:V27">
    <cfRule type="expression" dxfId="357" priority="10" stopIfTrue="1">
      <formula>D14="休日"</formula>
    </cfRule>
  </conditionalFormatting>
  <conditionalFormatting sqref="K14:K30">
    <cfRule type="expression" dxfId="356" priority="4" stopIfTrue="1">
      <formula>D14="休日"</formula>
    </cfRule>
  </conditionalFormatting>
  <conditionalFormatting sqref="L14:L30">
    <cfRule type="expression" dxfId="355" priority="28" stopIfTrue="1">
      <formula>D14="休日"</formula>
    </cfRule>
  </conditionalFormatting>
  <conditionalFormatting sqref="M14:M30">
    <cfRule type="expression" dxfId="354" priority="7" stopIfTrue="1">
      <formula>D14="休日"</formula>
    </cfRule>
  </conditionalFormatting>
  <conditionalFormatting sqref="N14:N27 B14:B30">
    <cfRule type="expression" dxfId="353" priority="33" stopIfTrue="1">
      <formula>D14="休日"</formula>
    </cfRule>
  </conditionalFormatting>
  <conditionalFormatting sqref="O14:O27 C14:C30">
    <cfRule type="expression" dxfId="352" priority="32" stopIfTrue="1">
      <formula>D14="休日"</formula>
    </cfRule>
  </conditionalFormatting>
  <conditionalFormatting sqref="P14:Q27 S14:T27 V14:Y27">
    <cfRule type="expression" dxfId="351" priority="1" stopIfTrue="1">
      <formula>$P14="休日"</formula>
    </cfRule>
  </conditionalFormatting>
  <conditionalFormatting sqref="Q14:Q27 E14:E30">
    <cfRule type="expression" dxfId="350" priority="22" stopIfTrue="1">
      <formula>E14&lt;=4</formula>
    </cfRule>
    <cfRule type="expression" dxfId="349" priority="25" stopIfTrue="1">
      <formula>E14&gt;=22</formula>
    </cfRule>
  </conditionalFormatting>
  <conditionalFormatting sqref="R14:R27 F14:F30">
    <cfRule type="expression" dxfId="348" priority="9" stopIfTrue="1">
      <formula>D14="休日"</formula>
    </cfRule>
    <cfRule type="expression" dxfId="347" priority="21" stopIfTrue="1">
      <formula>E14&lt;=4</formula>
    </cfRule>
    <cfRule type="expression" dxfId="346" priority="14" stopIfTrue="1">
      <formula>E14=0</formula>
    </cfRule>
    <cfRule type="expression" dxfId="345" priority="30" stopIfTrue="1">
      <formula>E14&gt;=22</formula>
    </cfRule>
  </conditionalFormatting>
  <conditionalFormatting sqref="S14:S27 G14:G30">
    <cfRule type="expression" dxfId="344" priority="20" stopIfTrue="1">
      <formula>E14&lt;=4</formula>
    </cfRule>
    <cfRule type="expression" dxfId="343" priority="24" stopIfTrue="1">
      <formula>E14&gt;=22</formula>
    </cfRule>
    <cfRule type="expression" dxfId="342" priority="13" stopIfTrue="1">
      <formula>E14=0</formula>
    </cfRule>
  </conditionalFormatting>
  <conditionalFormatting sqref="T14:T27 H14:H30">
    <cfRule type="expression" dxfId="341" priority="19" stopIfTrue="1">
      <formula>H14&lt;=4</formula>
    </cfRule>
    <cfRule type="expression" dxfId="340" priority="26" stopIfTrue="1">
      <formula>H14&gt;=22</formula>
    </cfRule>
  </conditionalFormatting>
  <conditionalFormatting sqref="U14:U27 I14:I30">
    <cfRule type="expression" dxfId="339" priority="8" stopIfTrue="1">
      <formula>D14="休日"</formula>
    </cfRule>
    <cfRule type="expression" dxfId="338" priority="18" stopIfTrue="1">
      <formula>H14&lt;=4</formula>
    </cfRule>
    <cfRule type="expression" dxfId="337" priority="29" stopIfTrue="1">
      <formula>H14&gt;=22</formula>
    </cfRule>
    <cfRule type="expression" dxfId="336" priority="12" stopIfTrue="1">
      <formula>H14=0</formula>
    </cfRule>
  </conditionalFormatting>
  <conditionalFormatting sqref="V14:V27 J14:J30">
    <cfRule type="expression" dxfId="335" priority="11" stopIfTrue="1">
      <formula>H14=0</formula>
    </cfRule>
    <cfRule type="expression" dxfId="334" priority="23" stopIfTrue="1">
      <formula>H14&gt;=22</formula>
    </cfRule>
    <cfRule type="expression" dxfId="333" priority="17" stopIfTrue="1">
      <formula>H14&lt;=4</formula>
    </cfRule>
  </conditionalFormatting>
  <conditionalFormatting sqref="W14:W27">
    <cfRule type="expression" dxfId="332" priority="6" stopIfTrue="1">
      <formula>P14="休日"</formula>
    </cfRule>
  </conditionalFormatting>
  <conditionalFormatting sqref="X14:X27">
    <cfRule type="expression" dxfId="331" priority="5" stopIfTrue="1">
      <formula>P14="休日"</formula>
    </cfRule>
  </conditionalFormatting>
  <conditionalFormatting sqref="Y14:Y27">
    <cfRule type="expression" dxfId="330" priority="27" stopIfTrue="1">
      <formula>P14="休日"</formula>
    </cfRule>
  </conditionalFormatting>
  <dataValidations count="16">
    <dataValidation type="list" allowBlank="1" showInputMessage="1" sqref="W9:X9 K14" xr:uid="{00000000-0002-0000-0200-000000000000}">
      <formula1>"0.5,1,1.5,2,2.5,3,3.5,4,4.5,5,5.5,6,6.5,7,7.5,8"</formula1>
    </dataValidation>
    <dataValidation type="list" allowBlank="1" showInputMessage="1" showErrorMessage="1" sqref="C38:D38" xr:uid="{00000000-0002-0000-0200-000001000000}">
      <formula1>"Sun,Mon,The,Wed,Thu,Fri,Sat"</formula1>
    </dataValidation>
    <dataValidation type="list" allowBlank="1" showInputMessage="1" sqref="H14:H30 T14:T27" xr:uid="{00000000-0002-0000-0200-000002000000}">
      <formula1>"5,6,7,8,9,10,11,12,13,14,15,16,17,18,19,20,21,22"</formula1>
    </dataValidation>
    <dataValidation type="list" allowBlank="1" showInputMessage="1" showErrorMessage="1" sqref="H38:H42" xr:uid="{00000000-0002-0000-0200-000003000000}">
      <formula1>"22,23,24,1,2,3,4,5"</formula1>
    </dataValidation>
    <dataValidation type="list" allowBlank="1" sqref="Q17" xr:uid="{00000000-0002-0000-0200-000004000000}">
      <formula1>"5,6,7,8,9,10,11,12,13,14,15,16,17,18,19,20,21"</formula1>
    </dataValidation>
    <dataValidation type="list" allowBlank="1" showInputMessage="1" showErrorMessage="1" sqref="E38:E42" xr:uid="{00000000-0002-0000-0200-000005000000}">
      <formula1>"22,23,24,1,2,3,4"</formula1>
    </dataValidation>
    <dataValidation type="list" allowBlank="1" showInputMessage="1" showErrorMessage="1" sqref="Q38:Q42 T38:T42" xr:uid="{00000000-0002-0000-0200-000006000000}">
      <formula1>"1,2,3,4,5,6,7,8,9,10,11,12,13,14,15,16,17,18,19,20,21,22,23,24"</formula1>
    </dataValidation>
    <dataValidation type="list" allowBlank="1" showInputMessage="1" showErrorMessage="1" sqref="L14:L30 X14:X27" xr:uid="{00000000-0002-0000-0200-000007000000}">
      <formula1>"○"</formula1>
    </dataValidation>
    <dataValidation type="list" allowBlank="1" showInputMessage="1" showErrorMessage="1" sqref="O38:P42 C39:D42" xr:uid="{00000000-0002-0000-0200-000008000000}">
      <formula1>"Sun,Mon,Tue,Wed,Thu,Fri,Sat"</formula1>
    </dataValidation>
    <dataValidation type="list" allowBlank="1" showInputMessage="1" showErrorMessage="1" sqref="B38:B42 N38:N42" xr:uid="{00000000-0002-0000-0200-000009000000}">
      <formula1>"1,2,3,4,5,6,7,8,9,10,11,12,13,14,15,16,17,18,19,20,21,22,23,24,25,26,27,28,29,30,31"</formula1>
    </dataValidation>
    <dataValidation type="list" allowBlank="1" showInputMessage="1" sqref="Q9:Q10 Q14:Q16 E14:E30 Q18:Q27" xr:uid="{00000000-0002-0000-0200-00000A000000}">
      <formula1>"5,6,7,8,9,10,11,12,13,14,15,16,17,18,19,20,21"</formula1>
    </dataValidation>
    <dataValidation type="list" allowBlank="1" showInputMessage="1" showErrorMessage="1" sqref="J38:J42 V38:V42 S38:S42 G38:G42" xr:uid="{00000000-0002-0000-02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200-00000C000000}">
      <formula1>"One day,Half a day"</formula1>
    </dataValidation>
    <dataValidation type="list" allowBlank="1" showInputMessage="1" sqref="G14:G30 S14:S27 S9:S10 J14:J30 V14:V27" xr:uid="{00000000-0002-0000-02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200-00000E000000}">
      <formula1>"lecture,entrance examination,university administration,other(except your research)"</formula1>
    </dataValidation>
    <dataValidation type="list" allowBlank="1" showInputMessage="1" showErrorMessage="1" sqref="K15:K30 W14:W27" xr:uid="{00000000-0002-0000-02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45444</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'2024.5'!C5:J5</f>
        <v>0</v>
      </c>
      <c r="D5" s="318"/>
      <c r="E5" s="318"/>
      <c r="F5" s="318"/>
      <c r="G5" s="318"/>
      <c r="H5" s="318"/>
      <c r="I5" s="318"/>
      <c r="J5" s="319"/>
      <c r="K5" s="112"/>
      <c r="L5" s="156" t="s">
        <v>38</v>
      </c>
      <c r="M5" s="317">
        <f>'2024.5'!M5:Q5</f>
        <v>0</v>
      </c>
      <c r="N5" s="318"/>
      <c r="O5" s="318"/>
      <c r="P5" s="318"/>
      <c r="Q5" s="319"/>
      <c r="R5" s="100"/>
      <c r="S5" s="156" t="s">
        <v>39</v>
      </c>
      <c r="T5" s="317">
        <f>'2024.5'!T5:Y5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45444</v>
      </c>
      <c r="C14" s="122" t="str">
        <f>TEXT(B14,"ddd")</f>
        <v>Sat</v>
      </c>
      <c r="D14" s="250"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45461</v>
      </c>
      <c r="O14" s="122" t="str">
        <f t="shared" ref="O14:O26" si="0">TEXT(N14,"ddd")</f>
        <v>Tue</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str">
        <f t="shared" ref="AE14:AE30" si="1">IF(E14="","",TIME(E14,G14, ))</f>
        <v/>
      </c>
      <c r="AF14" s="205" t="str">
        <f t="shared" ref="AF14:AF30" si="2">IF(H14="","",TIME(H14,J14, ))</f>
        <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6" si="3">IF(Q14="","",TIME(Q14,S14, ))</f>
        <v>#VALUE!</v>
      </c>
      <c r="AO14" s="205" t="e">
        <f t="shared" ref="AO14:AO26"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45445</v>
      </c>
      <c r="C15" s="124" t="str">
        <f t="shared" ref="C15:C30" si="5">TEXT(B15,"ddd")</f>
        <v>Sun</v>
      </c>
      <c r="D15" s="251" t="str">
        <f>IF(OR(WEEKDAY(B15)=1,WEEKDAY(B15)=7),"休日",IF(ISNA(VLOOKUP(B15,'(事務用)2024年度休日一覧(土日除く)'!A:B,2,FALSE)),"","休日"))</f>
        <v>休日</v>
      </c>
      <c r="E15" s="164" t="str">
        <f>IF(D15="",Q9,"")</f>
        <v/>
      </c>
      <c r="F15" s="165" t="s">
        <v>3</v>
      </c>
      <c r="G15" s="166" t="str">
        <f>IF(D15="",IF(S9="","",S9),"")</f>
        <v/>
      </c>
      <c r="H15" s="164" t="str">
        <f>IF(D15="",Q10,"")</f>
        <v/>
      </c>
      <c r="I15" s="165" t="s">
        <v>73</v>
      </c>
      <c r="J15" s="167" t="str">
        <f>IF(D15="",IF(S10="","",S10),"")</f>
        <v/>
      </c>
      <c r="K15" s="213" t="str">
        <f>IF(D15="",IF(W9="","",W9),"")</f>
        <v/>
      </c>
      <c r="L15" s="168"/>
      <c r="M15" s="169"/>
      <c r="N15" s="123">
        <f>N14+1</f>
        <v>45462</v>
      </c>
      <c r="O15" s="124" t="str">
        <f t="shared" si="0"/>
        <v>Wed</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str">
        <f t="shared" si="1"/>
        <v/>
      </c>
      <c r="AF15" s="206" t="str">
        <f t="shared" si="2"/>
        <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6" si="11">IFERROR(AO15-AN15+IF(AN15&gt;=AO15,1),"")*24</f>
        <v>#VALUE!</v>
      </c>
      <c r="AQ15" s="239">
        <f t="shared" ref="AQ15:AQ26" si="12">IF(W15="",0,W15)</f>
        <v>0</v>
      </c>
      <c r="AR15" s="224" t="str">
        <f t="shared" ref="AR15:AR26" si="13">IFERROR(IF(X15="○",7.75,""),"")</f>
        <v/>
      </c>
      <c r="AS15" s="229" t="str">
        <f t="shared" ref="AS15:AS26" si="14">IFERROR(AP15-AQ15,"")</f>
        <v/>
      </c>
      <c r="AT15" s="241" t="str">
        <f t="shared" ref="AT15:AT26" si="15">IF(Y15="1日",0,IF(AS15="",AR15,AS15))</f>
        <v/>
      </c>
      <c r="AU15" s="35"/>
      <c r="AV15" s="35"/>
    </row>
    <row r="16" spans="1:48" ht="45" customHeight="1" x14ac:dyDescent="0.15">
      <c r="B16" s="123">
        <f t="shared" ref="B16:B30" si="16">B15+1</f>
        <v>45446</v>
      </c>
      <c r="C16" s="124" t="str">
        <f t="shared" si="5"/>
        <v>Mon</v>
      </c>
      <c r="D16" s="251"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6" si="17">N15+1</f>
        <v>45463</v>
      </c>
      <c r="O16" s="124" t="str">
        <f t="shared" si="0"/>
        <v>Thu</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45447</v>
      </c>
      <c r="C17" s="124" t="str">
        <f t="shared" si="5"/>
        <v>Tue</v>
      </c>
      <c r="D17" s="251"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45464</v>
      </c>
      <c r="O17" s="124" t="str">
        <f t="shared" si="0"/>
        <v>Fri</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45448</v>
      </c>
      <c r="C18" s="124" t="str">
        <f t="shared" si="5"/>
        <v>Wed</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45465</v>
      </c>
      <c r="O18" s="124" t="str">
        <f t="shared" si="0"/>
        <v>Sat</v>
      </c>
      <c r="P18" s="251" t="str">
        <f>IF(OR(WEEKDAY(N18)=1,WEEKDAY(N18)=7),"休日",IF(ISNA(VLOOKUP(N18,'(事務用)2024年度休日一覧(土日除く)'!A:B,2,FALSE)),"","休日"))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str">
        <f t="shared" si="3"/>
        <v/>
      </c>
      <c r="AO18" s="210" t="str">
        <f t="shared" si="4"/>
        <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45449</v>
      </c>
      <c r="C19" s="124" t="str">
        <f t="shared" si="5"/>
        <v>Thu</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45466</v>
      </c>
      <c r="O19" s="124" t="str">
        <f t="shared" si="0"/>
        <v>Sun</v>
      </c>
      <c r="P19" s="251" t="str">
        <f>IF(OR(WEEKDAY(N19)=1,WEEKDAY(N19)=7),"休日",IF(ISNA(VLOOKUP(N19,'(事務用)2024年度休日一覧(土日除く)'!A:B,2,FALSE)),"","休日"))</f>
        <v>休日</v>
      </c>
      <c r="Q19" s="164" t="str">
        <f>IF(P19="",Q9,"")</f>
        <v/>
      </c>
      <c r="R19" s="165" t="s">
        <v>3</v>
      </c>
      <c r="S19" s="194" t="str">
        <f>IF(P19="",IF(S9="","",S9),"")</f>
        <v/>
      </c>
      <c r="T19" s="164" t="str">
        <f>IF(P19="",Q10,"")</f>
        <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str">
        <f t="shared" si="3"/>
        <v/>
      </c>
      <c r="AO19" s="210" t="str">
        <f t="shared" si="4"/>
        <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45450</v>
      </c>
      <c r="C20" s="124" t="str">
        <f t="shared" si="5"/>
        <v>Fri</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45467</v>
      </c>
      <c r="O20" s="124" t="str">
        <f t="shared" si="0"/>
        <v>Mon</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45451</v>
      </c>
      <c r="C21" s="124" t="str">
        <f t="shared" si="5"/>
        <v>Sat</v>
      </c>
      <c r="D21" s="251" t="str">
        <f>IF(OR(WEEKDAY(B21)=1,WEEKDAY(B21)=7),"休日",IF(ISNA(VLOOKUP(B21,'(事務用)2024年度休日一覧(土日除く)'!A:B,2,FALSE)),"","休日"))</f>
        <v>休日</v>
      </c>
      <c r="E21" s="164" t="str">
        <f>IF(D21="",Q9,"")</f>
        <v/>
      </c>
      <c r="F21" s="165" t="s">
        <v>3</v>
      </c>
      <c r="G21" s="166" t="str">
        <f>IF(D21="",IF(S9="","",S9),"")</f>
        <v/>
      </c>
      <c r="H21" s="164" t="str">
        <f>IF(D21="",Q10,"")</f>
        <v/>
      </c>
      <c r="I21" s="165" t="s">
        <v>3</v>
      </c>
      <c r="J21" s="166" t="str">
        <f>IF(D21="",IF(S10="","",S10),"")</f>
        <v/>
      </c>
      <c r="K21" s="215" t="str">
        <f>IF(D21="",IF(W9="","",W9),"")</f>
        <v/>
      </c>
      <c r="L21" s="180"/>
      <c r="M21" s="173"/>
      <c r="N21" s="123">
        <f t="shared" si="17"/>
        <v>45468</v>
      </c>
      <c r="O21" s="124" t="str">
        <f t="shared" si="0"/>
        <v>Tue</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str">
        <f t="shared" si="1"/>
        <v/>
      </c>
      <c r="AF21" s="207" t="str">
        <f t="shared" si="2"/>
        <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45452</v>
      </c>
      <c r="C22" s="124" t="str">
        <f t="shared" si="5"/>
        <v>Sun</v>
      </c>
      <c r="D22" s="251" t="str">
        <f>IF(OR(WEEKDAY(B22)=1,WEEKDAY(B22)=7),"休日",IF(ISNA(VLOOKUP(B22,'(事務用)2024年度休日一覧(土日除く)'!A:B,2,FALSE)),"","休日"))</f>
        <v>休日</v>
      </c>
      <c r="E22" s="164" t="str">
        <f>IF(D22="",Q9,"")</f>
        <v/>
      </c>
      <c r="F22" s="165" t="s">
        <v>3</v>
      </c>
      <c r="G22" s="170" t="str">
        <f>IF(D22="",IF(S9="","",S9),"")</f>
        <v/>
      </c>
      <c r="H22" s="164" t="str">
        <f>IF(D22="",Q10,"")</f>
        <v/>
      </c>
      <c r="I22" s="165" t="s">
        <v>3</v>
      </c>
      <c r="J22" s="181" t="str">
        <f>IF(D22="",IF(S10="","",S10),"")</f>
        <v/>
      </c>
      <c r="K22" s="216" t="str">
        <f>IF(D22="",IF(W9="","",W9),"")</f>
        <v/>
      </c>
      <c r="L22" s="182"/>
      <c r="M22" s="173"/>
      <c r="N22" s="123">
        <f t="shared" si="17"/>
        <v>45469</v>
      </c>
      <c r="O22" s="124" t="str">
        <f t="shared" si="0"/>
        <v>Wed</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str">
        <f t="shared" si="1"/>
        <v/>
      </c>
      <c r="AF22" s="209" t="str">
        <f t="shared" si="2"/>
        <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45453</v>
      </c>
      <c r="C23" s="124" t="str">
        <f t="shared" si="5"/>
        <v>Mon</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45470</v>
      </c>
      <c r="O23" s="124" t="str">
        <f t="shared" si="0"/>
        <v>Thu</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45454</v>
      </c>
      <c r="C24" s="124" t="str">
        <f t="shared" si="5"/>
        <v>Tue</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45471</v>
      </c>
      <c r="O24" s="124" t="str">
        <f t="shared" si="0"/>
        <v>Fri</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45455</v>
      </c>
      <c r="C25" s="124" t="str">
        <f t="shared" si="5"/>
        <v>Wed</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45472</v>
      </c>
      <c r="O25" s="124" t="str">
        <f t="shared" si="0"/>
        <v>Sat</v>
      </c>
      <c r="P25" s="251" t="str">
        <f>IF(OR(WEEKDAY(N25)=1,WEEKDAY(N25)=7),"休日",IF(ISNA(VLOOKUP(N25,'(事務用)2024年度休日一覧(土日除く)'!A:B,2,FALSE)),"","休日"))</f>
        <v>休日</v>
      </c>
      <c r="Q25" s="164" t="str">
        <f>IF(P25="",Q9,"")</f>
        <v/>
      </c>
      <c r="R25" s="165" t="s">
        <v>3</v>
      </c>
      <c r="S25" s="194" t="str">
        <f>IF(P25="",IF(S9="","",S9),"")</f>
        <v/>
      </c>
      <c r="T25" s="164" t="str">
        <f>IF(P25="",Q10,"")</f>
        <v/>
      </c>
      <c r="U25" s="172" t="s">
        <v>3</v>
      </c>
      <c r="V25" s="195" t="str">
        <f>IF(P25="",IF(S10="","",S10),"")</f>
        <v/>
      </c>
      <c r="W25" s="219" t="str">
        <f>IF(P25="",IF(W9="","",W9),"")</f>
        <v/>
      </c>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t="s">
        <v>32</v>
      </c>
      <c r="AN25" s="210" t="str">
        <f t="shared" si="3"/>
        <v/>
      </c>
      <c r="AO25" s="210" t="str">
        <f t="shared" si="4"/>
        <v/>
      </c>
      <c r="AP25" s="240" t="e">
        <f t="shared" si="11"/>
        <v>#VALUE!</v>
      </c>
      <c r="AQ25" s="240">
        <f t="shared" si="12"/>
        <v>0</v>
      </c>
      <c r="AR25" s="225" t="str">
        <f t="shared" si="13"/>
        <v/>
      </c>
      <c r="AS25" s="242" t="str">
        <f t="shared" si="14"/>
        <v/>
      </c>
      <c r="AT25" s="241" t="str">
        <f t="shared" si="15"/>
        <v/>
      </c>
    </row>
    <row r="26" spans="1:48" ht="45" customHeight="1" x14ac:dyDescent="0.15">
      <c r="B26" s="123">
        <f t="shared" si="16"/>
        <v>45456</v>
      </c>
      <c r="C26" s="124" t="str">
        <f t="shared" si="5"/>
        <v>Thu</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45473</v>
      </c>
      <c r="O26" s="126" t="str">
        <f t="shared" si="0"/>
        <v>Sun</v>
      </c>
      <c r="P26" s="252" t="str">
        <f>IF(OR(WEEKDAY(N26)=1,WEEKDAY(N26)=7),"休日",IF(ISNA(VLOOKUP(N26,'(事務用)2024年度休日一覧(土日除く)'!A:B,2,FALSE)),"","休日"))</f>
        <v>休日</v>
      </c>
      <c r="Q26" s="174" t="str">
        <f>IF(P26="",Q9,"")</f>
        <v/>
      </c>
      <c r="R26" s="165" t="s">
        <v>3</v>
      </c>
      <c r="S26" s="212" t="str">
        <f>IF(P26="",IF(S9="","",S9),"")</f>
        <v/>
      </c>
      <c r="T26" s="174" t="str">
        <f>IF(P26="",Q10,"")</f>
        <v/>
      </c>
      <c r="U26" s="184" t="s">
        <v>3</v>
      </c>
      <c r="V26" s="181" t="str">
        <f>IF(P26="",IF(S10="","",S10),"")</f>
        <v/>
      </c>
      <c r="W26" s="124" t="str">
        <f>IF(P26="",IF(W9="","",W9),"")</f>
        <v/>
      </c>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t="s">
        <v>33</v>
      </c>
      <c r="AN26" s="210" t="str">
        <f t="shared" si="3"/>
        <v/>
      </c>
      <c r="AO26" s="210" t="str">
        <f t="shared" si="4"/>
        <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45457</v>
      </c>
      <c r="C27" s="124" t="str">
        <f t="shared" si="5"/>
        <v>Fri</v>
      </c>
      <c r="D27" s="251"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5" t="str">
        <f>IF(D27="",IF(W9="","",W9),"")</f>
        <v/>
      </c>
      <c r="L27" s="180"/>
      <c r="M27" s="185"/>
      <c r="N27" s="125"/>
      <c r="O27" s="128"/>
      <c r="P27" s="253"/>
      <c r="Q27" s="186"/>
      <c r="R27" s="199"/>
      <c r="S27" s="200"/>
      <c r="T27" s="201"/>
      <c r="U27" s="202"/>
      <c r="V27" s="203"/>
      <c r="W27" s="220"/>
      <c r="X27" s="182"/>
      <c r="Y27" s="197"/>
      <c r="Z27" s="44"/>
      <c r="AA27" s="23"/>
      <c r="AB27" s="254"/>
      <c r="AC27" s="18"/>
      <c r="AD27" s="71" t="s">
        <v>19</v>
      </c>
      <c r="AE27" s="207" t="e">
        <f t="shared" si="1"/>
        <v>#VALUE!</v>
      </c>
      <c r="AF27" s="207" t="e">
        <f t="shared" si="2"/>
        <v>#VALUE!</v>
      </c>
      <c r="AG27" s="230" t="e">
        <f t="shared" si="6"/>
        <v>#VALUE!</v>
      </c>
      <c r="AH27" s="230">
        <f t="shared" si="7"/>
        <v>0</v>
      </c>
      <c r="AI27" s="221" t="str">
        <f t="shared" si="8"/>
        <v/>
      </c>
      <c r="AJ27" s="230" t="str">
        <f t="shared" si="9"/>
        <v/>
      </c>
      <c r="AK27" s="236" t="str">
        <f t="shared" si="10"/>
        <v/>
      </c>
      <c r="AM27" s="68"/>
      <c r="AN27" s="211"/>
      <c r="AO27" s="210"/>
      <c r="AP27" s="240"/>
      <c r="AQ27" s="240"/>
      <c r="AR27" s="225"/>
      <c r="AS27" s="242"/>
      <c r="AT27" s="243"/>
    </row>
    <row r="28" spans="1:48" ht="45" customHeight="1" x14ac:dyDescent="0.15">
      <c r="B28" s="123">
        <f t="shared" si="16"/>
        <v>45458</v>
      </c>
      <c r="C28" s="124" t="str">
        <f t="shared" si="5"/>
        <v>Sat</v>
      </c>
      <c r="D28" s="251"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str">
        <f t="shared" si="1"/>
        <v/>
      </c>
      <c r="AF28" s="207" t="str">
        <f t="shared" si="2"/>
        <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45459</v>
      </c>
      <c r="C29" s="126" t="str">
        <f t="shared" si="5"/>
        <v>Sun</v>
      </c>
      <c r="D29" s="252" t="str">
        <f>IF(OR(WEEKDAY(B29)=1,WEEKDAY(B29)=7),"休日",IF(ISNA(VLOOKUP(B29,'(事務用)2024年度休日一覧(土日除く)'!A:B,2,FALSE)),"","休日"))</f>
        <v>休日</v>
      </c>
      <c r="E29" s="164" t="str">
        <f>IF(D29="",Q9,"")</f>
        <v/>
      </c>
      <c r="F29" s="183" t="s">
        <v>3</v>
      </c>
      <c r="G29" s="166" t="str">
        <f>IF(D29="",IF(S9="","",S9),"")</f>
        <v/>
      </c>
      <c r="H29" s="164" t="str">
        <f>IF(D29="",Q10,"")</f>
        <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str">
        <f t="shared" si="1"/>
        <v/>
      </c>
      <c r="AF29" s="207" t="str">
        <f t="shared" si="2"/>
        <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45460</v>
      </c>
      <c r="C30" s="128" t="str">
        <f t="shared" si="5"/>
        <v>Mon</v>
      </c>
      <c r="D30" s="57"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30</v>
      </c>
      <c r="T30" s="311" t="s">
        <v>85</v>
      </c>
      <c r="U30" s="312"/>
      <c r="V30" s="312"/>
      <c r="W30" s="312"/>
      <c r="X30" s="332">
        <f>SUM(AK14:AK30,AT14:AT27)</f>
        <v>0</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9" priority="31" stopIfTrue="1">
      <formula>D14="休日"</formula>
    </cfRule>
  </conditionalFormatting>
  <conditionalFormatting sqref="D14:E30 G14:H30 J14:M30">
    <cfRule type="expression" dxfId="328" priority="2" stopIfTrue="1">
      <formula>$D14="休日"</formula>
    </cfRule>
  </conditionalFormatting>
  <conditionalFormatting sqref="E14:E30 Q14:Q27">
    <cfRule type="expression" dxfId="327" priority="15" stopIfTrue="1">
      <formula>D14="休日"</formula>
    </cfRule>
  </conditionalFormatting>
  <conditionalFormatting sqref="G14:G30 S14:S27">
    <cfRule type="expression" dxfId="326" priority="3" stopIfTrue="1">
      <formula>D14="休日"</formula>
    </cfRule>
  </conditionalFormatting>
  <conditionalFormatting sqref="H14:H30 T14:T27">
    <cfRule type="expression" dxfId="325" priority="16" stopIfTrue="1">
      <formula>D14="休日"</formula>
    </cfRule>
  </conditionalFormatting>
  <conditionalFormatting sqref="J14:J30 V14:V27">
    <cfRule type="expression" dxfId="324" priority="10" stopIfTrue="1">
      <formula>D14="休日"</formula>
    </cfRule>
  </conditionalFormatting>
  <conditionalFormatting sqref="K14:K30">
    <cfRule type="expression" dxfId="323" priority="4" stopIfTrue="1">
      <formula>D14="休日"</formula>
    </cfRule>
  </conditionalFormatting>
  <conditionalFormatting sqref="L14:L30">
    <cfRule type="expression" dxfId="322" priority="28" stopIfTrue="1">
      <formula>D14="休日"</formula>
    </cfRule>
  </conditionalFormatting>
  <conditionalFormatting sqref="M14:M30">
    <cfRule type="expression" dxfId="321" priority="7" stopIfTrue="1">
      <formula>D14="休日"</formula>
    </cfRule>
  </conditionalFormatting>
  <conditionalFormatting sqref="N14:N27 B14:B30">
    <cfRule type="expression" dxfId="320" priority="33" stopIfTrue="1">
      <formula>D14="休日"</formula>
    </cfRule>
  </conditionalFormatting>
  <conditionalFormatting sqref="O14:O27 C14:C30">
    <cfRule type="expression" dxfId="319" priority="32" stopIfTrue="1">
      <formula>D14="休日"</formula>
    </cfRule>
  </conditionalFormatting>
  <conditionalFormatting sqref="P14:Q27 S14:T27 V14:Y27">
    <cfRule type="expression" dxfId="318" priority="1" stopIfTrue="1">
      <formula>$P14="休日"</formula>
    </cfRule>
  </conditionalFormatting>
  <conditionalFormatting sqref="Q14:Q27 E14:E30">
    <cfRule type="expression" dxfId="317" priority="22" stopIfTrue="1">
      <formula>E14&lt;=4</formula>
    </cfRule>
    <cfRule type="expression" dxfId="316" priority="25" stopIfTrue="1">
      <formula>E14&gt;=22</formula>
    </cfRule>
  </conditionalFormatting>
  <conditionalFormatting sqref="R14:R27 F14:F30">
    <cfRule type="expression" dxfId="315" priority="9" stopIfTrue="1">
      <formula>D14="休日"</formula>
    </cfRule>
    <cfRule type="expression" dxfId="314" priority="21" stopIfTrue="1">
      <formula>E14&lt;=4</formula>
    </cfRule>
    <cfRule type="expression" dxfId="313" priority="14" stopIfTrue="1">
      <formula>E14=0</formula>
    </cfRule>
    <cfRule type="expression" dxfId="312" priority="30" stopIfTrue="1">
      <formula>E14&gt;=22</formula>
    </cfRule>
  </conditionalFormatting>
  <conditionalFormatting sqref="S14:S27 G14:G30">
    <cfRule type="expression" dxfId="311" priority="20" stopIfTrue="1">
      <formula>E14&lt;=4</formula>
    </cfRule>
    <cfRule type="expression" dxfId="310" priority="24" stopIfTrue="1">
      <formula>E14&gt;=22</formula>
    </cfRule>
    <cfRule type="expression" dxfId="309" priority="13" stopIfTrue="1">
      <formula>E14=0</formula>
    </cfRule>
  </conditionalFormatting>
  <conditionalFormatting sqref="T14:T27 H14:H30">
    <cfRule type="expression" dxfId="308" priority="19" stopIfTrue="1">
      <formula>H14&lt;=4</formula>
    </cfRule>
    <cfRule type="expression" dxfId="307" priority="26" stopIfTrue="1">
      <formula>H14&gt;=22</formula>
    </cfRule>
  </conditionalFormatting>
  <conditionalFormatting sqref="U14:U27 I14:I30">
    <cfRule type="expression" dxfId="306" priority="8" stopIfTrue="1">
      <formula>D14="休日"</formula>
    </cfRule>
    <cfRule type="expression" dxfId="305" priority="18" stopIfTrue="1">
      <formula>H14&lt;=4</formula>
    </cfRule>
    <cfRule type="expression" dxfId="304" priority="29" stopIfTrue="1">
      <formula>H14&gt;=22</formula>
    </cfRule>
    <cfRule type="expression" dxfId="303" priority="12" stopIfTrue="1">
      <formula>H14=0</formula>
    </cfRule>
  </conditionalFormatting>
  <conditionalFormatting sqref="V14:V27 J14:J30">
    <cfRule type="expression" dxfId="302" priority="11" stopIfTrue="1">
      <formula>H14=0</formula>
    </cfRule>
    <cfRule type="expression" dxfId="301" priority="23" stopIfTrue="1">
      <formula>H14&gt;=22</formula>
    </cfRule>
    <cfRule type="expression" dxfId="300" priority="17" stopIfTrue="1">
      <formula>H14&lt;=4</formula>
    </cfRule>
  </conditionalFormatting>
  <conditionalFormatting sqref="W14:W27">
    <cfRule type="expression" dxfId="299" priority="6" stopIfTrue="1">
      <formula>P14="休日"</formula>
    </cfRule>
  </conditionalFormatting>
  <conditionalFormatting sqref="X14:X27">
    <cfRule type="expression" dxfId="298" priority="5" stopIfTrue="1">
      <formula>P14="休日"</formula>
    </cfRule>
  </conditionalFormatting>
  <conditionalFormatting sqref="Y14:Y27">
    <cfRule type="expression" dxfId="297" priority="27" stopIfTrue="1">
      <formula>P14="休日"</formula>
    </cfRule>
  </conditionalFormatting>
  <dataValidations count="16">
    <dataValidation type="list" allowBlank="1" showInputMessage="1" sqref="W9:X9 K14" xr:uid="{00000000-0002-0000-0300-000000000000}">
      <formula1>"0.5,1,1.5,2,2.5,3,3.5,4,4.5,5,5.5,6,6.5,7,7.5,8"</formula1>
    </dataValidation>
    <dataValidation type="list" allowBlank="1" showInputMessage="1" showErrorMessage="1" sqref="C38:D38" xr:uid="{00000000-0002-0000-0300-000001000000}">
      <formula1>"Sun,Mon,The,Wed,Thu,Fri,Sat"</formula1>
    </dataValidation>
    <dataValidation type="list" allowBlank="1" showInputMessage="1" sqref="H14:H30 T14:T27" xr:uid="{00000000-0002-0000-0300-000002000000}">
      <formula1>"5,6,7,8,9,10,11,12,13,14,15,16,17,18,19,20,21,22"</formula1>
    </dataValidation>
    <dataValidation type="list" allowBlank="1" showInputMessage="1" showErrorMessage="1" sqref="H38:H42" xr:uid="{00000000-0002-0000-0300-000003000000}">
      <formula1>"22,23,24,1,2,3,4,5"</formula1>
    </dataValidation>
    <dataValidation type="list" allowBlank="1" sqref="Q17" xr:uid="{00000000-0002-0000-0300-000004000000}">
      <formula1>"5,6,7,8,9,10,11,12,13,14,15,16,17,18,19,20,21"</formula1>
    </dataValidation>
    <dataValidation type="list" allowBlank="1" showInputMessage="1" showErrorMessage="1" sqref="E38:E42" xr:uid="{00000000-0002-0000-0300-000005000000}">
      <formula1>"22,23,24,1,2,3,4"</formula1>
    </dataValidation>
    <dataValidation type="list" allowBlank="1" showInputMessage="1" showErrorMessage="1" sqref="Q38:Q42 T38:T42" xr:uid="{00000000-0002-0000-0300-000006000000}">
      <formula1>"1,2,3,4,5,6,7,8,9,10,11,12,13,14,15,16,17,18,19,20,21,22,23,24"</formula1>
    </dataValidation>
    <dataValidation type="list" allowBlank="1" showInputMessage="1" showErrorMessage="1" sqref="L14:L30 X14:X26" xr:uid="{00000000-0002-0000-0300-000007000000}">
      <formula1>"○"</formula1>
    </dataValidation>
    <dataValidation type="list" allowBlank="1" showInputMessage="1" showErrorMessage="1" sqref="O38:P42 C39:D42" xr:uid="{00000000-0002-0000-0300-000008000000}">
      <formula1>"Sun,Mon,Tue,Wed,Thu,Fri,Sat"</formula1>
    </dataValidation>
    <dataValidation type="list" allowBlank="1" showInputMessage="1" showErrorMessage="1" sqref="B38:B42 N38:N42" xr:uid="{00000000-0002-0000-0300-000009000000}">
      <formula1>"1,2,3,4,5,6,7,8,9,10,11,12,13,14,15,16,17,18,19,20,21,22,23,24,25,26,27,28,29,30,31"</formula1>
    </dataValidation>
    <dataValidation type="list" allowBlank="1" showInputMessage="1" sqref="Q9:Q10 Q18:Q27 E14:E30 Q14:Q16" xr:uid="{00000000-0002-0000-0300-00000A000000}">
      <formula1>"5,6,7,8,9,10,11,12,13,14,15,16,17,18,19,20,21"</formula1>
    </dataValidation>
    <dataValidation type="list" allowBlank="1" showInputMessage="1" showErrorMessage="1" sqref="J38:J42 V38:V42 S38:S42 G38:G42" xr:uid="{00000000-0002-0000-0300-00000B000000}">
      <formula1>"00,01,02,03,04,05,06,07,08,09,10,11,12,13,14,15,16,17,18,19,20,21,22,23,24,25,26,27,28,29,30,31,32,33,34,35,36,37,38,39,40,41,42,43,44,45,46,47,48,49,50,51,52,53,54,55,56,57,58,59"</formula1>
    </dataValidation>
    <dataValidation type="list" allowBlank="1" showInputMessage="1" showErrorMessage="1" sqref="Y14:Y26 M14:M30" xr:uid="{00000000-0002-0000-0300-00000C000000}">
      <formula1>"One day,Half a day"</formula1>
    </dataValidation>
    <dataValidation type="list" allowBlank="1" showInputMessage="1" sqref="G14:G30 V14:V27 S14:S27 J14:J30 S9:S10" xr:uid="{00000000-0002-0000-03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300-00000E000000}">
      <formula1>"lecture,entrance examination,university administration,other(except your research)"</formula1>
    </dataValidation>
    <dataValidation type="list" allowBlank="1" showInputMessage="1" showErrorMessage="1" sqref="K15:K30 W14:W26" xr:uid="{00000000-0002-0000-03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45505</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'2024.7'!C5:J5</f>
        <v>0</v>
      </c>
      <c r="D5" s="318"/>
      <c r="E5" s="318"/>
      <c r="F5" s="318"/>
      <c r="G5" s="318"/>
      <c r="H5" s="318"/>
      <c r="I5" s="318"/>
      <c r="J5" s="319"/>
      <c r="K5" s="112"/>
      <c r="L5" s="156" t="s">
        <v>38</v>
      </c>
      <c r="M5" s="317">
        <f>'2024.7'!M5:Q5</f>
        <v>0</v>
      </c>
      <c r="N5" s="318"/>
      <c r="O5" s="318"/>
      <c r="P5" s="318"/>
      <c r="Q5" s="319"/>
      <c r="R5" s="100"/>
      <c r="S5" s="156" t="s">
        <v>39</v>
      </c>
      <c r="T5" s="317">
        <f>'2024.7'!T5:Y5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45505</v>
      </c>
      <c r="C14" s="122" t="str">
        <f>TEXT(B14,"ddd")</f>
        <v>Thu</v>
      </c>
      <c r="D14" s="250"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45522</v>
      </c>
      <c r="O14" s="122" t="str">
        <f t="shared" ref="O14:O27" si="0">TEXT(N14,"ddd")</f>
        <v>Sun</v>
      </c>
      <c r="P14" s="250" t="str">
        <f>IF(OR(WEEKDAY(N14)=1,WEEKDAY(N14)=7),"休日",IF(ISNA(VLOOKUP(N14,'(事務用)2024年度休日一覧(土日除く)'!A:B,2,FALSE)),"","休日"))</f>
        <v>休日</v>
      </c>
      <c r="Q14" s="157" t="str">
        <f>IF(P14="",Q9,"")</f>
        <v/>
      </c>
      <c r="R14" s="158" t="s">
        <v>3</v>
      </c>
      <c r="S14" s="161" t="str">
        <f>IF(P14="",IF(S9="","",S9),"")</f>
        <v/>
      </c>
      <c r="T14" s="157" t="str">
        <f>IF(P14="",Q10,"")</f>
        <v/>
      </c>
      <c r="U14" s="158" t="s">
        <v>3</v>
      </c>
      <c r="V14" s="191" t="str">
        <f>IF(P14="",IF(S10="","",S10),"")</f>
        <v/>
      </c>
      <c r="W14" s="218" t="str">
        <f>IF(P14="",IF(W9="","",W9),"")</f>
        <v/>
      </c>
      <c r="X14" s="192"/>
      <c r="Y14" s="193"/>
      <c r="AA14" s="62"/>
      <c r="AB14" s="62"/>
      <c r="AC14" s="62"/>
      <c r="AD14" s="68" t="s">
        <v>7</v>
      </c>
      <c r="AE14" s="205" t="e">
        <f t="shared" ref="AE14:AE30" si="1">IF(E14="","",TIME(E14,G14, ))</f>
        <v>#VALUE!</v>
      </c>
      <c r="AF14" s="205" t="e">
        <f t="shared" ref="AF14:AF30" si="2">IF(H14="","",TIME(H14,J14, ))</f>
        <v>#VALUE!</v>
      </c>
      <c r="AG14" s="228" t="e">
        <f>IFERROR(AF14-AE14+IF(AE14&gt;=AF14,1),"")*24</f>
        <v>#VALUE!</v>
      </c>
      <c r="AH14" s="228">
        <f>IF(K14="",0,K14)</f>
        <v>0</v>
      </c>
      <c r="AI14" s="223" t="str">
        <f>IFERROR(IF(L14="○",7.75,""),"")</f>
        <v/>
      </c>
      <c r="AJ14" s="228" t="str">
        <f>IFERROR(AG14-AH14,"")</f>
        <v/>
      </c>
      <c r="AK14" s="235" t="str">
        <f>IF(M14="1日",0,IF(AJ14="",AI14,AJ14))</f>
        <v/>
      </c>
      <c r="AL14" s="62"/>
      <c r="AM14" s="68" t="s">
        <v>21</v>
      </c>
      <c r="AN14" s="205" t="str">
        <f t="shared" ref="AN14:AN27" si="3">IF(Q14="","",TIME(Q14,S14, ))</f>
        <v/>
      </c>
      <c r="AO14" s="205" t="str">
        <f t="shared" ref="AO14:AO27" si="4">IF(T14="","",TIME(T14,V14, ))</f>
        <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45506</v>
      </c>
      <c r="C15" s="124" t="str">
        <f t="shared" ref="C15:C30" si="5">TEXT(B15,"ddd")</f>
        <v>Fri</v>
      </c>
      <c r="D15" s="251"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3" t="str">
        <f>IF(D15="",IF(W9="","",W9),"")</f>
        <v/>
      </c>
      <c r="L15" s="168"/>
      <c r="M15" s="169"/>
      <c r="N15" s="123">
        <f>N14+1</f>
        <v>45523</v>
      </c>
      <c r="O15" s="124" t="str">
        <f t="shared" si="0"/>
        <v>Mon</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e">
        <f t="shared" si="1"/>
        <v>#VALUE!</v>
      </c>
      <c r="AF15" s="206" t="e">
        <f t="shared" si="2"/>
        <v>#VALUE!</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7" si="11">IFERROR(AO15-AN15+IF(AN15&gt;=AO15,1),"")*24</f>
        <v>#VALUE!</v>
      </c>
      <c r="AQ15" s="239">
        <f t="shared" ref="AQ15:AQ27" si="12">IF(W15="",0,W15)</f>
        <v>0</v>
      </c>
      <c r="AR15" s="224" t="str">
        <f t="shared" ref="AR15:AR27" si="13">IFERROR(IF(X15="○",7.75,""),"")</f>
        <v/>
      </c>
      <c r="AS15" s="229" t="str">
        <f t="shared" ref="AS15:AS27" si="14">IFERROR(AP15-AQ15,"")</f>
        <v/>
      </c>
      <c r="AT15" s="241" t="str">
        <f t="shared" ref="AT15:AT27" si="15">IF(Y15="1日",0,IF(AS15="",AR15,AS15))</f>
        <v/>
      </c>
      <c r="AU15" s="35"/>
      <c r="AV15" s="35"/>
    </row>
    <row r="16" spans="1:48" ht="45" customHeight="1" x14ac:dyDescent="0.15">
      <c r="B16" s="123">
        <f t="shared" ref="B16:B30" si="16">B15+1</f>
        <v>45507</v>
      </c>
      <c r="C16" s="124" t="str">
        <f t="shared" si="5"/>
        <v>Sat</v>
      </c>
      <c r="D16" s="251" t="str">
        <f>IF(OR(WEEKDAY(B16)=1,WEEKDAY(B16)=7),"休日",IF(ISNA(VLOOKUP(B16,'(事務用)2024年度休日一覧(土日除く)'!A:B,2,FALSE)),"","休日"))</f>
        <v>休日</v>
      </c>
      <c r="E16" s="164" t="str">
        <f>IF(D16="",Q9,"")</f>
        <v/>
      </c>
      <c r="F16" s="165" t="s">
        <v>3</v>
      </c>
      <c r="G16" s="170" t="str">
        <f>IF(D16="",IF(S9="","",S9),"")</f>
        <v/>
      </c>
      <c r="H16" s="171" t="str">
        <f>IF(D16="",Q10,"")</f>
        <v/>
      </c>
      <c r="I16" s="172" t="s">
        <v>3</v>
      </c>
      <c r="J16" s="167" t="str">
        <f>IF(D16="",IF(S10="","",S10),"")</f>
        <v/>
      </c>
      <c r="K16" s="213" t="str">
        <f>IF(D16="",IF(W9="","",W9),"")</f>
        <v/>
      </c>
      <c r="L16" s="168"/>
      <c r="M16" s="173"/>
      <c r="N16" s="123">
        <f t="shared" ref="N16:N27" si="17">N15+1</f>
        <v>45524</v>
      </c>
      <c r="O16" s="124" t="str">
        <f t="shared" si="0"/>
        <v>Tue</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str">
        <f t="shared" si="1"/>
        <v/>
      </c>
      <c r="AF16" s="207" t="str">
        <f t="shared" si="2"/>
        <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45508</v>
      </c>
      <c r="C17" s="124" t="str">
        <f t="shared" si="5"/>
        <v>Sun</v>
      </c>
      <c r="D17" s="251" t="str">
        <f>IF(OR(WEEKDAY(B17)=1,WEEKDAY(B17)=7),"休日",IF(ISNA(VLOOKUP(B17,'(事務用)2024年度休日一覧(土日除く)'!A:B,2,FALSE)),"","休日"))</f>
        <v>休日</v>
      </c>
      <c r="E17" s="164" t="str">
        <f>IF(D17="",Q9,"")</f>
        <v/>
      </c>
      <c r="F17" s="165" t="s">
        <v>3</v>
      </c>
      <c r="G17" s="166" t="str">
        <f>IF(D17="",IF(S9="","",S9),"")</f>
        <v/>
      </c>
      <c r="H17" s="174" t="str">
        <f>IF(D17="",Q10,"")</f>
        <v/>
      </c>
      <c r="I17" s="165" t="s">
        <v>3</v>
      </c>
      <c r="J17" s="167" t="str">
        <f>IF(D17="",IF(S10="","",S10),"")</f>
        <v/>
      </c>
      <c r="K17" s="213" t="str">
        <f>IF(D17="",IF(W9="","",W9),"")</f>
        <v/>
      </c>
      <c r="L17" s="168"/>
      <c r="M17" s="114"/>
      <c r="N17" s="123">
        <f t="shared" si="17"/>
        <v>45525</v>
      </c>
      <c r="O17" s="124" t="str">
        <f t="shared" si="0"/>
        <v>Wed</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str">
        <f t="shared" si="1"/>
        <v/>
      </c>
      <c r="AF17" s="205" t="str">
        <f t="shared" si="2"/>
        <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45509</v>
      </c>
      <c r="C18" s="124" t="str">
        <f t="shared" si="5"/>
        <v>Mon</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45526</v>
      </c>
      <c r="O18" s="124" t="str">
        <f t="shared" si="0"/>
        <v>Thu</v>
      </c>
      <c r="P18" s="251"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e">
        <f t="shared" si="3"/>
        <v>#VALUE!</v>
      </c>
      <c r="AO18" s="210" t="e">
        <f t="shared" si="4"/>
        <v>#VALUE!</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45510</v>
      </c>
      <c r="C19" s="124" t="str">
        <f t="shared" si="5"/>
        <v>Tue</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45527</v>
      </c>
      <c r="O19" s="124" t="str">
        <f t="shared" si="0"/>
        <v>Fri</v>
      </c>
      <c r="P19" s="251"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e">
        <f t="shared" si="3"/>
        <v>#VALUE!</v>
      </c>
      <c r="AO19" s="210" t="e">
        <f t="shared" si="4"/>
        <v>#VALUE!</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45511</v>
      </c>
      <c r="C20" s="124" t="str">
        <f t="shared" si="5"/>
        <v>Wed</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45528</v>
      </c>
      <c r="O20" s="124" t="str">
        <f t="shared" si="0"/>
        <v>Sat</v>
      </c>
      <c r="P20" s="251" t="str">
        <f>IF(OR(WEEKDAY(N20)=1,WEEKDAY(N20)=7),"休日",IF(ISNA(VLOOKUP(N20,'(事務用)2024年度休日一覧(土日除く)'!A:B,2,FALSE)),"","休日"))</f>
        <v>休日</v>
      </c>
      <c r="Q20" s="164" t="str">
        <f>IF(P20="",Q9,"")</f>
        <v/>
      </c>
      <c r="R20" s="165" t="s">
        <v>3</v>
      </c>
      <c r="S20" s="194" t="str">
        <f>IF(P20="",IF(S9="","",S9),"")</f>
        <v/>
      </c>
      <c r="T20" s="164" t="str">
        <f>IF(P20="",Q10,"")</f>
        <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str">
        <f t="shared" si="3"/>
        <v/>
      </c>
      <c r="AO20" s="210" t="str">
        <f t="shared" si="4"/>
        <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45512</v>
      </c>
      <c r="C21" s="124" t="str">
        <f t="shared" si="5"/>
        <v>Thu</v>
      </c>
      <c r="D21" s="251"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5" t="str">
        <f>IF(D21="",IF(W9="","",W9),"")</f>
        <v/>
      </c>
      <c r="L21" s="180"/>
      <c r="M21" s="173"/>
      <c r="N21" s="123">
        <f t="shared" si="17"/>
        <v>45529</v>
      </c>
      <c r="O21" s="124" t="str">
        <f t="shared" si="0"/>
        <v>Sun</v>
      </c>
      <c r="P21" s="251" t="str">
        <f>IF(OR(WEEKDAY(N21)=1,WEEKDAY(N21)=7),"休日",IF(ISNA(VLOOKUP(N21,'(事務用)2024年度休日一覧(土日除く)'!A:B,2,FALSE)),"","休日"))</f>
        <v>休日</v>
      </c>
      <c r="Q21" s="164" t="str">
        <f>IF(P21="",Q9,"")</f>
        <v/>
      </c>
      <c r="R21" s="165" t="s">
        <v>3</v>
      </c>
      <c r="S21" s="194" t="str">
        <f>IF(P21="",IF(S9="","",S9),"")</f>
        <v/>
      </c>
      <c r="T21" s="164" t="str">
        <f>IF(P21="",Q10,"")</f>
        <v/>
      </c>
      <c r="U21" s="172" t="s">
        <v>3</v>
      </c>
      <c r="V21" s="195" t="str">
        <f>IF(P21="",IF(S10="","",S10),"")</f>
        <v/>
      </c>
      <c r="W21" s="219" t="str">
        <f>IF(P21="",IF(W9="","",W9),"")</f>
        <v/>
      </c>
      <c r="X21" s="198"/>
      <c r="Y21" s="197"/>
      <c r="Z21" s="44"/>
      <c r="AA21" s="63"/>
      <c r="AB21" s="63"/>
      <c r="AC21" s="63"/>
      <c r="AD21" s="71" t="s">
        <v>13</v>
      </c>
      <c r="AE21" s="207" t="e">
        <f t="shared" si="1"/>
        <v>#VALUE!</v>
      </c>
      <c r="AF21" s="207" t="e">
        <f t="shared" si="2"/>
        <v>#VALUE!</v>
      </c>
      <c r="AG21" s="230" t="e">
        <f t="shared" si="6"/>
        <v>#VALUE!</v>
      </c>
      <c r="AH21" s="230">
        <f t="shared" si="7"/>
        <v>0</v>
      </c>
      <c r="AI21" s="221" t="str">
        <f t="shared" si="8"/>
        <v/>
      </c>
      <c r="AJ21" s="230" t="str">
        <f t="shared" si="9"/>
        <v/>
      </c>
      <c r="AK21" s="236" t="str">
        <f t="shared" si="10"/>
        <v/>
      </c>
      <c r="AL21" s="63"/>
      <c r="AM21" s="68" t="s">
        <v>28</v>
      </c>
      <c r="AN21" s="210" t="str">
        <f t="shared" si="3"/>
        <v/>
      </c>
      <c r="AO21" s="210" t="str">
        <f t="shared" si="4"/>
        <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45513</v>
      </c>
      <c r="C22" s="124" t="str">
        <f t="shared" si="5"/>
        <v>Fri</v>
      </c>
      <c r="D22" s="251"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45530</v>
      </c>
      <c r="O22" s="124" t="str">
        <f t="shared" si="0"/>
        <v>Mon</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45514</v>
      </c>
      <c r="C23" s="124" t="str">
        <f t="shared" si="5"/>
        <v>Sat</v>
      </c>
      <c r="D23" s="251" t="str">
        <f>IF(OR(WEEKDAY(B23)=1,WEEKDAY(B23)=7),"休日",IF(ISNA(VLOOKUP(B23,'(事務用)2024年度休日一覧(土日除く)'!A:B,2,FALSE)),"","休日"))</f>
        <v>休日</v>
      </c>
      <c r="E23" s="164" t="str">
        <f>IF(D23="",Q9,"")</f>
        <v/>
      </c>
      <c r="F23" s="165" t="s">
        <v>3</v>
      </c>
      <c r="G23" s="166" t="str">
        <f>IF(D23="",IF(S9="","",S9),"")</f>
        <v/>
      </c>
      <c r="H23" s="164" t="str">
        <f>IF(D23="",Q10,"")</f>
        <v/>
      </c>
      <c r="I23" s="165" t="s">
        <v>3</v>
      </c>
      <c r="J23" s="167" t="str">
        <f>IF(D23="",IF(S10="","",S10),"")</f>
        <v/>
      </c>
      <c r="K23" s="213" t="str">
        <f>IF(D23="",IF(W9="","",W9),"")</f>
        <v/>
      </c>
      <c r="L23" s="180"/>
      <c r="M23" s="114"/>
      <c r="N23" s="123">
        <f t="shared" si="17"/>
        <v>45531</v>
      </c>
      <c r="O23" s="124" t="str">
        <f t="shared" si="0"/>
        <v>Tue</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str">
        <f t="shared" si="1"/>
        <v/>
      </c>
      <c r="AF23" s="209" t="str">
        <f t="shared" si="2"/>
        <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45515</v>
      </c>
      <c r="C24" s="124" t="str">
        <f t="shared" si="5"/>
        <v>Sun</v>
      </c>
      <c r="D24" s="251" t="str">
        <f>IF(OR(WEEKDAY(B24)=1,WEEKDAY(B24)=7),"休日",IF(ISNA(VLOOKUP(B24,'(事務用)2024年度休日一覧(土日除く)'!A:B,2,FALSE)),"","休日"))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45532</v>
      </c>
      <c r="O24" s="124" t="str">
        <f t="shared" si="0"/>
        <v>Wed</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str">
        <f t="shared" si="1"/>
        <v/>
      </c>
      <c r="AF24" s="209" t="str">
        <f t="shared" si="2"/>
        <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45516</v>
      </c>
      <c r="C25" s="124" t="str">
        <f t="shared" si="5"/>
        <v>Mon</v>
      </c>
      <c r="D25" s="251" t="str">
        <f>IF(OR(WEEKDAY(B25)=1,WEEKDAY(B25)=7),"休日",IF(ISNA(VLOOKUP(B25,'(事務用)2024年度休日一覧(土日除く)'!A:B,2,FALSE)),"","休日"))</f>
        <v>休日</v>
      </c>
      <c r="E25" s="164" t="str">
        <f>IF(D25="",Q9,"")</f>
        <v/>
      </c>
      <c r="F25" s="165" t="s">
        <v>3</v>
      </c>
      <c r="G25" s="167" t="str">
        <f>IF(D25="",IF(S9="","",S9),"")</f>
        <v/>
      </c>
      <c r="H25" s="174" t="str">
        <f>IF(D25="",Q10,"")</f>
        <v/>
      </c>
      <c r="I25" s="172" t="s">
        <v>3</v>
      </c>
      <c r="J25" s="166" t="str">
        <f>IF(D25="",IF(S10="","",S10),"")</f>
        <v/>
      </c>
      <c r="K25" s="215" t="str">
        <f>IF(D25="",IF(W9="","",W9),"")</f>
        <v/>
      </c>
      <c r="L25" s="180"/>
      <c r="M25" s="114"/>
      <c r="N25" s="123">
        <f t="shared" si="17"/>
        <v>45533</v>
      </c>
      <c r="O25" s="124" t="str">
        <f t="shared" si="0"/>
        <v>Thu</v>
      </c>
      <c r="P25" s="251"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9" t="str">
        <f>IF(P25="",IF(W9="","",W9),"")</f>
        <v/>
      </c>
      <c r="X25" s="180"/>
      <c r="Y25" s="246"/>
      <c r="Z25" s="44"/>
      <c r="AA25" s="12"/>
      <c r="AB25" s="12"/>
      <c r="AC25" s="22"/>
      <c r="AD25" s="71" t="s">
        <v>17</v>
      </c>
      <c r="AE25" s="209" t="str">
        <f t="shared" si="1"/>
        <v/>
      </c>
      <c r="AF25" s="209" t="str">
        <f t="shared" si="2"/>
        <v/>
      </c>
      <c r="AG25" s="232" t="e">
        <f t="shared" si="6"/>
        <v>#VALUE!</v>
      </c>
      <c r="AH25" s="232">
        <f t="shared" si="7"/>
        <v>0</v>
      </c>
      <c r="AI25" s="222" t="str">
        <f t="shared" si="8"/>
        <v/>
      </c>
      <c r="AJ25" s="232" t="str">
        <f t="shared" si="9"/>
        <v/>
      </c>
      <c r="AK25" s="236" t="str">
        <f t="shared" si="10"/>
        <v/>
      </c>
      <c r="AM25" s="68" t="s">
        <v>32</v>
      </c>
      <c r="AN25" s="210" t="e">
        <f t="shared" si="3"/>
        <v>#VALUE!</v>
      </c>
      <c r="AO25" s="210" t="e">
        <f t="shared" si="4"/>
        <v>#VALUE!</v>
      </c>
      <c r="AP25" s="240" t="e">
        <f t="shared" si="11"/>
        <v>#VALUE!</v>
      </c>
      <c r="AQ25" s="240">
        <f t="shared" si="12"/>
        <v>0</v>
      </c>
      <c r="AR25" s="225" t="str">
        <f t="shared" si="13"/>
        <v/>
      </c>
      <c r="AS25" s="242" t="str">
        <f t="shared" si="14"/>
        <v/>
      </c>
      <c r="AT25" s="241" t="str">
        <f t="shared" si="15"/>
        <v/>
      </c>
    </row>
    <row r="26" spans="1:48" ht="45" customHeight="1" x14ac:dyDescent="0.15">
      <c r="B26" s="123">
        <f t="shared" si="16"/>
        <v>45517</v>
      </c>
      <c r="C26" s="124" t="str">
        <f t="shared" si="5"/>
        <v>Tue</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45534</v>
      </c>
      <c r="O26" s="126" t="str">
        <f t="shared" si="0"/>
        <v>Fri</v>
      </c>
      <c r="P26" s="252" t="str">
        <f>IF(OR(WEEKDAY(N26)=1,WEEKDAY(N26)=7),"休日",IF(ISNA(VLOOKUP(N26,'(事務用)2024年度休日一覧(土日除く)'!A:B,2,FALSE)),"","休日"))</f>
        <v/>
      </c>
      <c r="Q26" s="174">
        <f>IF(P26="",Q9,"")</f>
        <v>0</v>
      </c>
      <c r="R26" s="165" t="s">
        <v>3</v>
      </c>
      <c r="S26" s="212" t="str">
        <f>IF(P26="",IF(S9="","",S9),"")</f>
        <v/>
      </c>
      <c r="T26" s="174">
        <f>IF(P26="",Q10,"")</f>
        <v>0</v>
      </c>
      <c r="U26" s="184" t="s">
        <v>3</v>
      </c>
      <c r="V26" s="181" t="str">
        <f>IF(P26="",IF(S10="","",S10),"")</f>
        <v/>
      </c>
      <c r="W26" s="124" t="str">
        <f>IF(P26="",IF(W9="","",W9),"")</f>
        <v/>
      </c>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t="s">
        <v>33</v>
      </c>
      <c r="AN26" s="210" t="e">
        <f t="shared" si="3"/>
        <v>#VALUE!</v>
      </c>
      <c r="AO26" s="210" t="e">
        <f t="shared" si="4"/>
        <v>#VALUE!</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45518</v>
      </c>
      <c r="C27" s="124" t="str">
        <f t="shared" si="5"/>
        <v>Wed</v>
      </c>
      <c r="D27" s="251"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5" t="str">
        <f>IF(D27="",IF(W9="","",W9),"")</f>
        <v/>
      </c>
      <c r="L27" s="180"/>
      <c r="M27" s="185"/>
      <c r="N27" s="125">
        <f t="shared" si="17"/>
        <v>45535</v>
      </c>
      <c r="O27" s="126" t="str">
        <f t="shared" si="0"/>
        <v>Sat</v>
      </c>
      <c r="P27" s="252" t="str">
        <f>IF(OR(WEEKDAY(N27)=1,WEEKDAY(N27)=7),"休日",IF(ISNA(VLOOKUP(N27,'(事務用)2024年度休日一覧(土日除く)'!A:B,2,FALSE)),"","休日"))</f>
        <v>休日</v>
      </c>
      <c r="Q27" s="174" t="str">
        <f>IF(P27="",Q9,"")</f>
        <v/>
      </c>
      <c r="R27" s="187" t="s">
        <v>3</v>
      </c>
      <c r="S27" s="212" t="str">
        <f>IF(P27="",IF(S9="","",S9),"")</f>
        <v/>
      </c>
      <c r="T27" s="174" t="str">
        <f>IF(P27="",Q10,"")</f>
        <v/>
      </c>
      <c r="U27" s="202" t="s">
        <v>3</v>
      </c>
      <c r="V27" s="200" t="str">
        <f>IF(P27="",IF(S10="","",S10),"")</f>
        <v/>
      </c>
      <c r="W27" s="124" t="str">
        <f>IF(P27="",IF(W9="","",W9),"")</f>
        <v/>
      </c>
      <c r="X27" s="180"/>
      <c r="Y27" s="197"/>
      <c r="Z27" s="44"/>
      <c r="AA27" s="23"/>
      <c r="AB27" s="254"/>
      <c r="AC27" s="18"/>
      <c r="AD27" s="71" t="s">
        <v>19</v>
      </c>
      <c r="AE27" s="207" t="e">
        <f t="shared" si="1"/>
        <v>#VALUE!</v>
      </c>
      <c r="AF27" s="207" t="e">
        <f t="shared" si="2"/>
        <v>#VALUE!</v>
      </c>
      <c r="AG27" s="230" t="e">
        <f t="shared" si="6"/>
        <v>#VALUE!</v>
      </c>
      <c r="AH27" s="230">
        <f t="shared" si="7"/>
        <v>0</v>
      </c>
      <c r="AI27" s="221" t="str">
        <f t="shared" si="8"/>
        <v/>
      </c>
      <c r="AJ27" s="230" t="str">
        <f t="shared" si="9"/>
        <v/>
      </c>
      <c r="AK27" s="236" t="str">
        <f t="shared" si="10"/>
        <v/>
      </c>
      <c r="AM27" s="68" t="s">
        <v>76</v>
      </c>
      <c r="AN27" s="211" t="str">
        <f t="shared" si="3"/>
        <v/>
      </c>
      <c r="AO27" s="210" t="str">
        <f t="shared" si="4"/>
        <v/>
      </c>
      <c r="AP27" s="240" t="e">
        <f t="shared" si="11"/>
        <v>#VALUE!</v>
      </c>
      <c r="AQ27" s="240">
        <f t="shared" si="12"/>
        <v>0</v>
      </c>
      <c r="AR27" s="225" t="str">
        <f t="shared" si="13"/>
        <v/>
      </c>
      <c r="AS27" s="242" t="str">
        <f t="shared" si="14"/>
        <v/>
      </c>
      <c r="AT27" s="243" t="str">
        <f t="shared" si="15"/>
        <v/>
      </c>
    </row>
    <row r="28" spans="1:48" ht="45" customHeight="1" x14ac:dyDescent="0.15">
      <c r="B28" s="123">
        <f t="shared" si="16"/>
        <v>45519</v>
      </c>
      <c r="C28" s="124" t="str">
        <f t="shared" si="5"/>
        <v>Thu</v>
      </c>
      <c r="D28" s="251"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e">
        <f t="shared" si="1"/>
        <v>#VALUE!</v>
      </c>
      <c r="AF28" s="207" t="e">
        <f t="shared" si="2"/>
        <v>#VALUE!</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45520</v>
      </c>
      <c r="C29" s="126" t="str">
        <f t="shared" si="5"/>
        <v>Fri</v>
      </c>
      <c r="D29" s="252"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e">
        <f t="shared" si="1"/>
        <v>#VALUE!</v>
      </c>
      <c r="AF29" s="207" t="e">
        <f t="shared" si="2"/>
        <v>#VALUE!</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45521</v>
      </c>
      <c r="C30" s="128" t="str">
        <f t="shared" si="5"/>
        <v>Sat</v>
      </c>
      <c r="D30" s="256" t="str">
        <f>IF(OR(WEEKDAY(B30)=1,WEEKDAY(B30)=7),"休日",IF(ISNA(VLOOKUP(B30,'(事務用)2024年度休日一覧(土日除く)'!A:B,2,FALSE)),"","休日"))</f>
        <v>休日</v>
      </c>
      <c r="E30" s="186" t="str">
        <f>IF(D30="",Q9,"")</f>
        <v/>
      </c>
      <c r="F30" s="187" t="s">
        <v>3</v>
      </c>
      <c r="G30" s="170" t="str">
        <f>IF(D30="",IF(S9="","",S9),"")</f>
        <v/>
      </c>
      <c r="H30" s="188" t="str">
        <f>IF(D30="",Q10,"")</f>
        <v/>
      </c>
      <c r="I30" s="187" t="s">
        <v>3</v>
      </c>
      <c r="J30" s="189" t="str">
        <f>IF(D30="",IF(S10="","",S10),"")</f>
        <v/>
      </c>
      <c r="K30" s="128" t="str">
        <f>IF(D30="",IF(W9="","",W9),"")</f>
        <v/>
      </c>
      <c r="L30" s="190"/>
      <c r="M30" s="114"/>
      <c r="N30" s="40"/>
      <c r="O30" s="311" t="s">
        <v>84</v>
      </c>
      <c r="P30" s="312"/>
      <c r="Q30" s="312"/>
      <c r="R30" s="313"/>
      <c r="S30" s="124">
        <f>COUNT(B14:B30,N14:N27)</f>
        <v>31</v>
      </c>
      <c r="T30" s="311" t="s">
        <v>85</v>
      </c>
      <c r="U30" s="312"/>
      <c r="V30" s="312"/>
      <c r="W30" s="312"/>
      <c r="X30" s="332">
        <f>SUM(AK14:AK30,AT14:AT27)</f>
        <v>0</v>
      </c>
      <c r="Y30" s="333"/>
      <c r="Z30" s="46"/>
      <c r="AA30" s="3"/>
      <c r="AB30" s="257"/>
      <c r="AC30" s="20"/>
      <c r="AD30" s="71" t="s">
        <v>36</v>
      </c>
      <c r="AE30" s="210" t="str">
        <f t="shared" si="1"/>
        <v/>
      </c>
      <c r="AF30" s="210" t="str">
        <f t="shared" si="2"/>
        <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296" priority="31" stopIfTrue="1">
      <formula>D14="休日"</formula>
    </cfRule>
  </conditionalFormatting>
  <conditionalFormatting sqref="D14:E30 G14:H30 J14:M30">
    <cfRule type="expression" dxfId="295" priority="2" stopIfTrue="1">
      <formula>$D14="休日"</formula>
    </cfRule>
  </conditionalFormatting>
  <conditionalFormatting sqref="E14:E30 Q14:Q27">
    <cfRule type="expression" dxfId="294" priority="15" stopIfTrue="1">
      <formula>D14="休日"</formula>
    </cfRule>
  </conditionalFormatting>
  <conditionalFormatting sqref="G14:G30 S14:S27">
    <cfRule type="expression" dxfId="293" priority="3" stopIfTrue="1">
      <formula>D14="休日"</formula>
    </cfRule>
  </conditionalFormatting>
  <conditionalFormatting sqref="H14:H30 T14:T27">
    <cfRule type="expression" dxfId="292" priority="16" stopIfTrue="1">
      <formula>D14="休日"</formula>
    </cfRule>
  </conditionalFormatting>
  <conditionalFormatting sqref="J14:J30 V14:V27">
    <cfRule type="expression" dxfId="291" priority="10" stopIfTrue="1">
      <formula>D14="休日"</formula>
    </cfRule>
  </conditionalFormatting>
  <conditionalFormatting sqref="K14:K30">
    <cfRule type="expression" dxfId="290" priority="4" stopIfTrue="1">
      <formula>D14="休日"</formula>
    </cfRule>
  </conditionalFormatting>
  <conditionalFormatting sqref="L14:L30">
    <cfRule type="expression" dxfId="289" priority="28" stopIfTrue="1">
      <formula>D14="休日"</formula>
    </cfRule>
  </conditionalFormatting>
  <conditionalFormatting sqref="M14:M30">
    <cfRule type="expression" dxfId="288" priority="7" stopIfTrue="1">
      <formula>D14="休日"</formula>
    </cfRule>
  </conditionalFormatting>
  <conditionalFormatting sqref="N14:N27 B14:B30">
    <cfRule type="expression" dxfId="287" priority="33" stopIfTrue="1">
      <formula>D14="休日"</formula>
    </cfRule>
  </conditionalFormatting>
  <conditionalFormatting sqref="O14:O27 C14:C30">
    <cfRule type="expression" dxfId="286" priority="32" stopIfTrue="1">
      <formula>D14="休日"</formula>
    </cfRule>
  </conditionalFormatting>
  <conditionalFormatting sqref="P14:Q27 S14:T27 V14:Y27">
    <cfRule type="expression" dxfId="285" priority="1" stopIfTrue="1">
      <formula>$P14="休日"</formula>
    </cfRule>
  </conditionalFormatting>
  <conditionalFormatting sqref="Q14:Q27 E14:E30">
    <cfRule type="expression" dxfId="284" priority="22" stopIfTrue="1">
      <formula>E14&lt;=4</formula>
    </cfRule>
    <cfRule type="expression" dxfId="283" priority="25" stopIfTrue="1">
      <formula>E14&gt;=22</formula>
    </cfRule>
  </conditionalFormatting>
  <conditionalFormatting sqref="R14:R27 F14:F30">
    <cfRule type="expression" dxfId="282" priority="9" stopIfTrue="1">
      <formula>D14="休日"</formula>
    </cfRule>
    <cfRule type="expression" dxfId="281" priority="21" stopIfTrue="1">
      <formula>E14&lt;=4</formula>
    </cfRule>
    <cfRule type="expression" dxfId="280" priority="14" stopIfTrue="1">
      <formula>E14=0</formula>
    </cfRule>
    <cfRule type="expression" dxfId="279" priority="30" stopIfTrue="1">
      <formula>E14&gt;=22</formula>
    </cfRule>
  </conditionalFormatting>
  <conditionalFormatting sqref="S14:S27 G14:G30">
    <cfRule type="expression" dxfId="278" priority="20" stopIfTrue="1">
      <formula>E14&lt;=4</formula>
    </cfRule>
    <cfRule type="expression" dxfId="277" priority="24" stopIfTrue="1">
      <formula>E14&gt;=22</formula>
    </cfRule>
    <cfRule type="expression" dxfId="276" priority="13" stopIfTrue="1">
      <formula>E14=0</formula>
    </cfRule>
  </conditionalFormatting>
  <conditionalFormatting sqref="T14:T27 H14:H30">
    <cfRule type="expression" dxfId="275" priority="19" stopIfTrue="1">
      <formula>H14&lt;=4</formula>
    </cfRule>
    <cfRule type="expression" dxfId="274" priority="26" stopIfTrue="1">
      <formula>H14&gt;=22</formula>
    </cfRule>
  </conditionalFormatting>
  <conditionalFormatting sqref="U14:U27 I14:I30">
    <cfRule type="expression" dxfId="273" priority="8" stopIfTrue="1">
      <formula>D14="休日"</formula>
    </cfRule>
    <cfRule type="expression" dxfId="272" priority="18" stopIfTrue="1">
      <formula>H14&lt;=4</formula>
    </cfRule>
    <cfRule type="expression" dxfId="271" priority="29" stopIfTrue="1">
      <formula>H14&gt;=22</formula>
    </cfRule>
    <cfRule type="expression" dxfId="270" priority="12" stopIfTrue="1">
      <formula>H14=0</formula>
    </cfRule>
  </conditionalFormatting>
  <conditionalFormatting sqref="V14:V27 J14:J30">
    <cfRule type="expression" dxfId="269" priority="11" stopIfTrue="1">
      <formula>H14=0</formula>
    </cfRule>
    <cfRule type="expression" dxfId="268" priority="23" stopIfTrue="1">
      <formula>H14&gt;=22</formula>
    </cfRule>
    <cfRule type="expression" dxfId="267" priority="17" stopIfTrue="1">
      <formula>H14&lt;=4</formula>
    </cfRule>
  </conditionalFormatting>
  <conditionalFormatting sqref="W14:W27">
    <cfRule type="expression" dxfId="266" priority="6" stopIfTrue="1">
      <formula>P14="休日"</formula>
    </cfRule>
  </conditionalFormatting>
  <conditionalFormatting sqref="X14:X27">
    <cfRule type="expression" dxfId="265" priority="5" stopIfTrue="1">
      <formula>P14="休日"</formula>
    </cfRule>
  </conditionalFormatting>
  <conditionalFormatting sqref="Y14:Y27">
    <cfRule type="expression" dxfId="264" priority="27" stopIfTrue="1">
      <formula>P14="休日"</formula>
    </cfRule>
  </conditionalFormatting>
  <dataValidations count="16">
    <dataValidation type="list" allowBlank="1" showInputMessage="1" sqref="W9:X9 K14" xr:uid="{00000000-0002-0000-0500-000000000000}">
      <formula1>"0.5,1,1.5,2,2.5,3,3.5,4,4.5,5,5.5,6,6.5,7,7.5,8"</formula1>
    </dataValidation>
    <dataValidation type="list" allowBlank="1" showInputMessage="1" showErrorMessage="1" sqref="C38:D38" xr:uid="{00000000-0002-0000-0500-000001000000}">
      <formula1>"Sun,Mon,The,Wed,Thu,Fri,Sat"</formula1>
    </dataValidation>
    <dataValidation type="list" allowBlank="1" showInputMessage="1" sqref="H14:H30 T14:T27" xr:uid="{00000000-0002-0000-0500-000002000000}">
      <formula1>"5,6,7,8,9,10,11,12,13,14,15,16,17,18,19,20,21,22"</formula1>
    </dataValidation>
    <dataValidation type="list" allowBlank="1" showInputMessage="1" showErrorMessage="1" sqref="H38:H42" xr:uid="{00000000-0002-0000-0500-000003000000}">
      <formula1>"22,23,24,1,2,3,4,5"</formula1>
    </dataValidation>
    <dataValidation type="list" allowBlank="1" sqref="Q17" xr:uid="{00000000-0002-0000-0500-000004000000}">
      <formula1>"5,6,7,8,9,10,11,12,13,14,15,16,17,18,19,20,21"</formula1>
    </dataValidation>
    <dataValidation type="list" allowBlank="1" showInputMessage="1" showErrorMessage="1" sqref="E38:E42" xr:uid="{00000000-0002-0000-0500-000005000000}">
      <formula1>"22,23,24,1,2,3,4"</formula1>
    </dataValidation>
    <dataValidation type="list" allowBlank="1" showInputMessage="1" showErrorMessage="1" sqref="Q38:Q42 T38:T42" xr:uid="{00000000-0002-0000-0500-000006000000}">
      <formula1>"1,2,3,4,5,6,7,8,9,10,11,12,13,14,15,16,17,18,19,20,21,22,23,24"</formula1>
    </dataValidation>
    <dataValidation type="list" allowBlank="1" showInputMessage="1" showErrorMessage="1" sqref="L14:L30 X14:X27" xr:uid="{00000000-0002-0000-0500-000007000000}">
      <formula1>"○"</formula1>
    </dataValidation>
    <dataValidation type="list" allowBlank="1" showInputMessage="1" showErrorMessage="1" sqref="O38:P42 C39:D42" xr:uid="{00000000-0002-0000-0500-000008000000}">
      <formula1>"Sun,Mon,Tue,Wed,Thu,Fri,Sat"</formula1>
    </dataValidation>
    <dataValidation type="list" allowBlank="1" showInputMessage="1" showErrorMessage="1" sqref="B38:B42 N38:N42" xr:uid="{00000000-0002-0000-0500-000009000000}">
      <formula1>"1,2,3,4,5,6,7,8,9,10,11,12,13,14,15,16,17,18,19,20,21,22,23,24,25,26,27,28,29,30,31"</formula1>
    </dataValidation>
    <dataValidation type="list" allowBlank="1" showInputMessage="1" sqref="Q9:Q10 Q14:Q16 E14:E30 Q18:Q27" xr:uid="{00000000-0002-0000-0500-00000A000000}">
      <formula1>"5,6,7,8,9,10,11,12,13,14,15,16,17,18,19,20,21"</formula1>
    </dataValidation>
    <dataValidation type="list" allowBlank="1" showInputMessage="1" showErrorMessage="1" sqref="J38:J42 V38:V42 S38:S42 G38:G42" xr:uid="{00000000-0002-0000-05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500-00000C000000}">
      <formula1>"One day,Half a day"</formula1>
    </dataValidation>
    <dataValidation type="list" allowBlank="1" showInputMessage="1" sqref="G14:G30 S14:S27 S9:S10 J14:J30 V14:V27" xr:uid="{00000000-0002-0000-05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500-00000E000000}">
      <formula1>"lecture,entrance examination,university administration,other(except your research)"</formula1>
    </dataValidation>
    <dataValidation type="list" allowBlank="1" showInputMessage="1" showErrorMessage="1" sqref="K15:K30 W14:W27" xr:uid="{00000000-0002-0000-05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45474</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'2024.6'!C5:J5</f>
        <v>0</v>
      </c>
      <c r="D5" s="318"/>
      <c r="E5" s="318"/>
      <c r="F5" s="318"/>
      <c r="G5" s="318"/>
      <c r="H5" s="318"/>
      <c r="I5" s="318"/>
      <c r="J5" s="319"/>
      <c r="K5" s="112"/>
      <c r="L5" s="156" t="s">
        <v>38</v>
      </c>
      <c r="M5" s="317">
        <f>'2024.6'!M5:Q5</f>
        <v>0</v>
      </c>
      <c r="N5" s="318"/>
      <c r="O5" s="318"/>
      <c r="P5" s="318"/>
      <c r="Q5" s="319"/>
      <c r="R5" s="100"/>
      <c r="S5" s="156" t="s">
        <v>39</v>
      </c>
      <c r="T5" s="317">
        <f>'2024.6'!T5:Y5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45474</v>
      </c>
      <c r="C14" s="122" t="str">
        <f>TEXT(B14,"ddd")</f>
        <v>Mon</v>
      </c>
      <c r="D14" s="250"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45491</v>
      </c>
      <c r="O14" s="122" t="str">
        <f t="shared" ref="O14:O27" si="0">TEXT(N14,"ddd")</f>
        <v>Thu</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e">
        <f t="shared" ref="AE14:AE30" si="1">IF(E14="","",TIME(E14,G14, ))</f>
        <v>#VALUE!</v>
      </c>
      <c r="AF14" s="205" t="e">
        <f t="shared" ref="AF14:AF30" si="2">IF(H14="","",TIME(H14,J14, ))</f>
        <v>#VALUE!</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7" si="3">IF(Q14="","",TIME(Q14,S14, ))</f>
        <v>#VALUE!</v>
      </c>
      <c r="AO14" s="205" t="e">
        <f t="shared" ref="AO14:AO27"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45475</v>
      </c>
      <c r="C15" s="124" t="str">
        <f t="shared" ref="C15:C30" si="5">TEXT(B15,"ddd")</f>
        <v>Tue</v>
      </c>
      <c r="D15" s="251"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3" t="str">
        <f>IF(D15="",IF(W9="","",W9),"")</f>
        <v/>
      </c>
      <c r="L15" s="168"/>
      <c r="M15" s="169"/>
      <c r="N15" s="123">
        <f>N14+1</f>
        <v>45492</v>
      </c>
      <c r="O15" s="124" t="str">
        <f t="shared" si="0"/>
        <v>Fri</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e">
        <f t="shared" si="1"/>
        <v>#VALUE!</v>
      </c>
      <c r="AF15" s="206" t="e">
        <f t="shared" si="2"/>
        <v>#VALUE!</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7" si="11">IFERROR(AO15-AN15+IF(AN15&gt;=AO15,1),"")*24</f>
        <v>#VALUE!</v>
      </c>
      <c r="AQ15" s="239">
        <f t="shared" ref="AQ15:AQ27" si="12">IF(W15="",0,W15)</f>
        <v>0</v>
      </c>
      <c r="AR15" s="224" t="str">
        <f t="shared" ref="AR15:AR27" si="13">IFERROR(IF(X15="○",7.75,""),"")</f>
        <v/>
      </c>
      <c r="AS15" s="229" t="str">
        <f t="shared" ref="AS15:AS27" si="14">IFERROR(AP15-AQ15,"")</f>
        <v/>
      </c>
      <c r="AT15" s="241" t="str">
        <f t="shared" ref="AT15:AT27" si="15">IF(Y15="1日",0,IF(AS15="",AR15,AS15))</f>
        <v/>
      </c>
      <c r="AU15" s="35"/>
      <c r="AV15" s="35"/>
    </row>
    <row r="16" spans="1:48" ht="45" customHeight="1" x14ac:dyDescent="0.15">
      <c r="B16" s="123">
        <f t="shared" ref="B16:B30" si="16">B15+1</f>
        <v>45476</v>
      </c>
      <c r="C16" s="124" t="str">
        <f t="shared" si="5"/>
        <v>Wed</v>
      </c>
      <c r="D16" s="251"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7" si="17">N15+1</f>
        <v>45493</v>
      </c>
      <c r="O16" s="124" t="str">
        <f t="shared" si="0"/>
        <v>Sat</v>
      </c>
      <c r="P16" s="251" t="str">
        <f>IF(OR(WEEKDAY(N16)=1,WEEKDAY(N16)=7),"休日",IF(ISNA(VLOOKUP(N16,'(事務用)2024年度休日一覧(土日除く)'!A:B,2,FALSE)),"","休日"))</f>
        <v>休日</v>
      </c>
      <c r="Q16" s="164" t="str">
        <f>IF(P16="",Q9,"")</f>
        <v/>
      </c>
      <c r="R16" s="165" t="s">
        <v>3</v>
      </c>
      <c r="S16" s="194" t="str">
        <f>IF(P16="",IF(S9="","",S9),"")</f>
        <v/>
      </c>
      <c r="T16" s="164" t="str">
        <f>IF(P16="",Q10,"")</f>
        <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6"/>
        <v>#VALUE!</v>
      </c>
      <c r="AH16" s="230">
        <f t="shared" si="7"/>
        <v>0</v>
      </c>
      <c r="AI16" s="221" t="str">
        <f t="shared" si="8"/>
        <v/>
      </c>
      <c r="AJ16" s="230" t="str">
        <f t="shared" si="9"/>
        <v/>
      </c>
      <c r="AK16" s="236" t="str">
        <f t="shared" si="10"/>
        <v/>
      </c>
      <c r="AL16" s="35"/>
      <c r="AM16" s="68" t="s">
        <v>23</v>
      </c>
      <c r="AN16" s="210" t="str">
        <f t="shared" si="3"/>
        <v/>
      </c>
      <c r="AO16" s="210" t="str">
        <f t="shared" si="4"/>
        <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45477</v>
      </c>
      <c r="C17" s="124" t="str">
        <f t="shared" si="5"/>
        <v>Thu</v>
      </c>
      <c r="D17" s="251"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45494</v>
      </c>
      <c r="O17" s="124" t="str">
        <f t="shared" si="0"/>
        <v>Sun</v>
      </c>
      <c r="P17" s="251" t="str">
        <f>IF(OR(WEEKDAY(N17)=1,WEEKDAY(N17)=7),"休日",IF(ISNA(VLOOKUP(N17,'(事務用)2024年度休日一覧(土日除く)'!A:B,2,FALSE)),"","休日"))</f>
        <v>休日</v>
      </c>
      <c r="Q17" s="164" t="str">
        <f>IF(P17="",Q9,"")</f>
        <v/>
      </c>
      <c r="R17" s="165" t="s">
        <v>3</v>
      </c>
      <c r="S17" s="194" t="str">
        <f>IF(P17="",IF(S9="","",S9),"")</f>
        <v/>
      </c>
      <c r="T17" s="164" t="str">
        <f>IF(P17="",Q10,"")</f>
        <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6"/>
        <v>#VALUE!</v>
      </c>
      <c r="AH17" s="228">
        <f t="shared" si="7"/>
        <v>0</v>
      </c>
      <c r="AI17" s="223" t="str">
        <f t="shared" si="8"/>
        <v/>
      </c>
      <c r="AJ17" s="228" t="str">
        <f t="shared" si="9"/>
        <v/>
      </c>
      <c r="AK17" s="235" t="str">
        <f t="shared" si="10"/>
        <v/>
      </c>
      <c r="AL17" s="62"/>
      <c r="AM17" s="68" t="s">
        <v>24</v>
      </c>
      <c r="AN17" s="205" t="str">
        <f t="shared" si="3"/>
        <v/>
      </c>
      <c r="AO17" s="205" t="str">
        <f t="shared" si="4"/>
        <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45478</v>
      </c>
      <c r="C18" s="124" t="str">
        <f t="shared" si="5"/>
        <v>Fri</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45495</v>
      </c>
      <c r="O18" s="124" t="str">
        <f t="shared" si="0"/>
        <v>Mon</v>
      </c>
      <c r="P18" s="251"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e">
        <f t="shared" si="3"/>
        <v>#VALUE!</v>
      </c>
      <c r="AO18" s="210" t="e">
        <f t="shared" si="4"/>
        <v>#VALUE!</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45479</v>
      </c>
      <c r="C19" s="124" t="str">
        <f t="shared" si="5"/>
        <v>Sat</v>
      </c>
      <c r="D19" s="251" t="str">
        <f>IF(OR(WEEKDAY(B19)=1,WEEKDAY(B19)=7),"休日",IF(ISNA(VLOOKUP(B19,'(事務用)2024年度休日一覧(土日除く)'!A:B,2,FALSE)),"","休日"))</f>
        <v>休日</v>
      </c>
      <c r="E19" s="164" t="str">
        <f>IF(D19="",Q9,"")</f>
        <v/>
      </c>
      <c r="F19" s="165" t="s">
        <v>3</v>
      </c>
      <c r="G19" s="167" t="str">
        <f>IF(D19="",IF(S9="","",S9),"")</f>
        <v/>
      </c>
      <c r="H19" s="171" t="str">
        <f>IF(D19="",Q10,"")</f>
        <v/>
      </c>
      <c r="I19" s="165" t="s">
        <v>3</v>
      </c>
      <c r="J19" s="166" t="str">
        <f>IF(D19="",IF(S10="","",S10),"")</f>
        <v/>
      </c>
      <c r="K19" s="213" t="str">
        <f>IF(D19="",IF(W9="","",W9),"")</f>
        <v/>
      </c>
      <c r="L19" s="168"/>
      <c r="M19" s="169"/>
      <c r="N19" s="123">
        <f t="shared" si="17"/>
        <v>45496</v>
      </c>
      <c r="O19" s="124" t="str">
        <f t="shared" si="0"/>
        <v>Tue</v>
      </c>
      <c r="P19" s="251"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6" t="str">
        <f>IF(P19="",IF(W9="","",W9),"")</f>
        <v/>
      </c>
      <c r="X19" s="168"/>
      <c r="Y19" s="197"/>
      <c r="Z19" s="44"/>
      <c r="AA19" s="67"/>
      <c r="AB19" s="67"/>
      <c r="AC19" s="67"/>
      <c r="AD19" s="71" t="s">
        <v>11</v>
      </c>
      <c r="AE19" s="208" t="str">
        <f t="shared" si="1"/>
        <v/>
      </c>
      <c r="AF19" s="208" t="str">
        <f t="shared" si="2"/>
        <v/>
      </c>
      <c r="AG19" s="231" t="e">
        <f t="shared" si="6"/>
        <v>#VALUE!</v>
      </c>
      <c r="AH19" s="231">
        <f t="shared" si="7"/>
        <v>0</v>
      </c>
      <c r="AI19" s="227" t="str">
        <f t="shared" si="8"/>
        <v/>
      </c>
      <c r="AJ19" s="231" t="str">
        <f t="shared" si="9"/>
        <v/>
      </c>
      <c r="AK19" s="235" t="str">
        <f>IF(M19="1日",0,IF(AJ19="",AI19,AJ19))</f>
        <v/>
      </c>
      <c r="AL19" s="67"/>
      <c r="AM19" s="68" t="s">
        <v>26</v>
      </c>
      <c r="AN19" s="208" t="e">
        <f t="shared" si="3"/>
        <v>#VALUE!</v>
      </c>
      <c r="AO19" s="210" t="e">
        <f t="shared" si="4"/>
        <v>#VALUE!</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45480</v>
      </c>
      <c r="C20" s="124" t="str">
        <f t="shared" si="5"/>
        <v>Sun</v>
      </c>
      <c r="D20" s="251" t="str">
        <f>IF(OR(WEEKDAY(B20)=1,WEEKDAY(B20)=7),"休日",IF(ISNA(VLOOKUP(B20,'(事務用)2024年度休日一覧(土日除く)'!A:B,2,FALSE)),"","休日"))</f>
        <v>休日</v>
      </c>
      <c r="E20" s="164" t="str">
        <f>IF(D20="",Q9,"")</f>
        <v/>
      </c>
      <c r="F20" s="165" t="s">
        <v>3</v>
      </c>
      <c r="G20" s="167" t="str">
        <f>IF(D20="",IF(S9="","",S9),"")</f>
        <v/>
      </c>
      <c r="H20" s="174" t="str">
        <f>IF(D20="",Q10,"")</f>
        <v/>
      </c>
      <c r="I20" s="165" t="s">
        <v>3</v>
      </c>
      <c r="J20" s="166" t="str">
        <f>IF(D20="",IF(S10="","",S10),"")</f>
        <v/>
      </c>
      <c r="K20" s="213" t="str">
        <f>IF(D20="",IF(W9="","",W9),"")</f>
        <v/>
      </c>
      <c r="L20" s="168"/>
      <c r="M20" s="173"/>
      <c r="N20" s="123">
        <f t="shared" si="17"/>
        <v>45497</v>
      </c>
      <c r="O20" s="124" t="str">
        <f t="shared" si="0"/>
        <v>Wed</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str">
        <f t="shared" si="1"/>
        <v/>
      </c>
      <c r="AF20" s="208" t="str">
        <f t="shared" si="2"/>
        <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45481</v>
      </c>
      <c r="C21" s="124" t="str">
        <f t="shared" si="5"/>
        <v>Mon</v>
      </c>
      <c r="D21" s="251"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5" t="str">
        <f>IF(D21="",IF(W9="","",W9),"")</f>
        <v/>
      </c>
      <c r="L21" s="180"/>
      <c r="M21" s="173"/>
      <c r="N21" s="123">
        <f t="shared" si="17"/>
        <v>45498</v>
      </c>
      <c r="O21" s="124" t="str">
        <f t="shared" si="0"/>
        <v>Thu</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e">
        <f t="shared" si="1"/>
        <v>#VALUE!</v>
      </c>
      <c r="AF21" s="207" t="e">
        <f t="shared" si="2"/>
        <v>#VALUE!</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45482</v>
      </c>
      <c r="C22" s="124" t="str">
        <f t="shared" si="5"/>
        <v>Tue</v>
      </c>
      <c r="D22" s="251"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45499</v>
      </c>
      <c r="O22" s="124" t="str">
        <f t="shared" si="0"/>
        <v>Fri</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45483</v>
      </c>
      <c r="C23" s="124" t="str">
        <f t="shared" si="5"/>
        <v>Wed</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45500</v>
      </c>
      <c r="O23" s="124" t="str">
        <f t="shared" si="0"/>
        <v>Sat</v>
      </c>
      <c r="P23" s="251" t="str">
        <f>IF(OR(WEEKDAY(N23)=1,WEEKDAY(N23)=7),"休日",IF(ISNA(VLOOKUP(N23,'(事務用)2024年度休日一覧(土日除く)'!A:B,2,FALSE)),"","休日"))</f>
        <v>休日</v>
      </c>
      <c r="Q23" s="164" t="str">
        <f>IF(P23="",Q9,"")</f>
        <v/>
      </c>
      <c r="R23" s="165" t="s">
        <v>3</v>
      </c>
      <c r="S23" s="194" t="str">
        <f>IF(P23="",IF(S9="","",S9),"")</f>
        <v/>
      </c>
      <c r="T23" s="164" t="str">
        <f>IF(P23="",Q10,"")</f>
        <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str">
        <f t="shared" si="3"/>
        <v/>
      </c>
      <c r="AO23" s="210" t="str">
        <f t="shared" si="4"/>
        <v/>
      </c>
      <c r="AP23" s="240" t="e">
        <f t="shared" si="11"/>
        <v>#VALUE!</v>
      </c>
      <c r="AQ23" s="240">
        <f t="shared" si="12"/>
        <v>0</v>
      </c>
      <c r="AR23" s="225" t="str">
        <f t="shared" si="13"/>
        <v/>
      </c>
      <c r="AS23" s="242" t="str">
        <f t="shared" si="14"/>
        <v/>
      </c>
      <c r="AT23" s="241" t="str">
        <f t="shared" si="15"/>
        <v/>
      </c>
    </row>
    <row r="24" spans="1:48" ht="45" customHeight="1" x14ac:dyDescent="0.15">
      <c r="B24" s="123">
        <f t="shared" si="16"/>
        <v>45484</v>
      </c>
      <c r="C24" s="124" t="str">
        <f t="shared" si="5"/>
        <v>Thu</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45501</v>
      </c>
      <c r="O24" s="124" t="str">
        <f t="shared" si="0"/>
        <v>Sun</v>
      </c>
      <c r="P24" s="251" t="str">
        <f>IF(OR(WEEKDAY(N24)=1,WEEKDAY(N24)=7),"休日",IF(ISNA(VLOOKUP(N24,'(事務用)2024年度休日一覧(土日除く)'!A:B,2,FALSE)),"","休日"))</f>
        <v>休日</v>
      </c>
      <c r="Q24" s="164" t="str">
        <f>IF(P24="",Q9,"")</f>
        <v/>
      </c>
      <c r="R24" s="165" t="s">
        <v>3</v>
      </c>
      <c r="S24" s="194" t="str">
        <f>IF(P24="",IF(S9="","",S9),"")</f>
        <v/>
      </c>
      <c r="T24" s="164" t="str">
        <f>IF(P24="",Q10,"")</f>
        <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str">
        <f t="shared" si="3"/>
        <v/>
      </c>
      <c r="AO24" s="210" t="str">
        <f t="shared" si="4"/>
        <v/>
      </c>
      <c r="AP24" s="240" t="e">
        <f t="shared" si="11"/>
        <v>#VALUE!</v>
      </c>
      <c r="AQ24" s="240">
        <f t="shared" si="12"/>
        <v>0</v>
      </c>
      <c r="AR24" s="225" t="str">
        <f t="shared" si="13"/>
        <v/>
      </c>
      <c r="AS24" s="242" t="str">
        <f t="shared" si="14"/>
        <v/>
      </c>
      <c r="AT24" s="241" t="str">
        <f t="shared" si="15"/>
        <v/>
      </c>
    </row>
    <row r="25" spans="1:48" ht="45" customHeight="1" x14ac:dyDescent="0.15">
      <c r="B25" s="123">
        <f t="shared" si="16"/>
        <v>45485</v>
      </c>
      <c r="C25" s="124" t="str">
        <f t="shared" si="5"/>
        <v>Fri</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45502</v>
      </c>
      <c r="O25" s="124" t="str">
        <f t="shared" si="0"/>
        <v>Mon</v>
      </c>
      <c r="P25" s="251"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9" t="str">
        <f>IF(P25="",IF(W9="","",W9),"")</f>
        <v/>
      </c>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t="s">
        <v>32</v>
      </c>
      <c r="AN25" s="210" t="e">
        <f t="shared" si="3"/>
        <v>#VALUE!</v>
      </c>
      <c r="AO25" s="210" t="e">
        <f t="shared" si="4"/>
        <v>#VALUE!</v>
      </c>
      <c r="AP25" s="240" t="e">
        <f t="shared" si="11"/>
        <v>#VALUE!</v>
      </c>
      <c r="AQ25" s="240">
        <f t="shared" si="12"/>
        <v>0</v>
      </c>
      <c r="AR25" s="225" t="str">
        <f t="shared" si="13"/>
        <v/>
      </c>
      <c r="AS25" s="242" t="str">
        <f t="shared" si="14"/>
        <v/>
      </c>
      <c r="AT25" s="241" t="str">
        <f t="shared" si="15"/>
        <v/>
      </c>
    </row>
    <row r="26" spans="1:48" ht="45" customHeight="1" x14ac:dyDescent="0.15">
      <c r="B26" s="123">
        <f t="shared" si="16"/>
        <v>45486</v>
      </c>
      <c r="C26" s="124" t="str">
        <f t="shared" si="5"/>
        <v>Sat</v>
      </c>
      <c r="D26" s="251" t="str">
        <f>IF(OR(WEEKDAY(B26)=1,WEEKDAY(B26)=7),"休日",IF(ISNA(VLOOKUP(B26,'(事務用)2024年度休日一覧(土日除く)'!A:B,2,FALSE)),"","休日"))</f>
        <v>休日</v>
      </c>
      <c r="E26" s="164" t="str">
        <f>IF(D26="",Q9,"")</f>
        <v/>
      </c>
      <c r="F26" s="165" t="s">
        <v>3</v>
      </c>
      <c r="G26" s="167" t="str">
        <f>IF(D26="",IF(S9="","",S9),"")</f>
        <v/>
      </c>
      <c r="H26" s="164" t="str">
        <f>IF(D26="",Q10,"")</f>
        <v/>
      </c>
      <c r="I26" s="172" t="s">
        <v>3</v>
      </c>
      <c r="J26" s="167" t="str">
        <f>IF(D26="",IF(S10="","",S10),"")</f>
        <v/>
      </c>
      <c r="K26" s="213" t="str">
        <f>IF(D26="",IF(W9="","",W9),"")</f>
        <v/>
      </c>
      <c r="L26" s="180"/>
      <c r="M26" s="169"/>
      <c r="N26" s="125">
        <f t="shared" si="17"/>
        <v>45503</v>
      </c>
      <c r="O26" s="126" t="str">
        <f t="shared" si="0"/>
        <v>Tue</v>
      </c>
      <c r="P26" s="252" t="str">
        <f>IF(OR(WEEKDAY(N26)=1,WEEKDAY(N26)=7),"休日",IF(ISNA(VLOOKUP(N26,'(事務用)2024年度休日一覧(土日除く)'!A:B,2,FALSE)),"","休日"))</f>
        <v/>
      </c>
      <c r="Q26" s="174">
        <f>IF(P26="",Q9,"")</f>
        <v>0</v>
      </c>
      <c r="R26" s="165" t="s">
        <v>3</v>
      </c>
      <c r="S26" s="212" t="str">
        <f>IF(P26="",IF(S9="","",S9),"")</f>
        <v/>
      </c>
      <c r="T26" s="174">
        <f>IF(P26="",Q10,"")</f>
        <v>0</v>
      </c>
      <c r="U26" s="184" t="s">
        <v>3</v>
      </c>
      <c r="V26" s="181" t="str">
        <f>IF(P26="",IF(S10="","",S10),"")</f>
        <v/>
      </c>
      <c r="W26" s="124" t="str">
        <f>IF(P26="",IF(W9="","",W9),"")</f>
        <v/>
      </c>
      <c r="X26" s="180"/>
      <c r="Y26" s="197"/>
      <c r="Z26" s="44"/>
      <c r="AA26" s="12"/>
      <c r="AB26" s="12"/>
      <c r="AC26" s="22"/>
      <c r="AD26" s="71" t="s">
        <v>18</v>
      </c>
      <c r="AE26" s="209" t="str">
        <f t="shared" si="1"/>
        <v/>
      </c>
      <c r="AF26" s="209" t="str">
        <f t="shared" si="2"/>
        <v/>
      </c>
      <c r="AG26" s="232" t="e">
        <f t="shared" si="6"/>
        <v>#VALUE!</v>
      </c>
      <c r="AH26" s="232">
        <f t="shared" si="7"/>
        <v>0</v>
      </c>
      <c r="AI26" s="222" t="str">
        <f t="shared" si="8"/>
        <v/>
      </c>
      <c r="AJ26" s="232" t="str">
        <f t="shared" si="9"/>
        <v/>
      </c>
      <c r="AK26" s="236" t="str">
        <f t="shared" si="10"/>
        <v/>
      </c>
      <c r="AM26" s="68" t="s">
        <v>33</v>
      </c>
      <c r="AN26" s="210" t="e">
        <f t="shared" si="3"/>
        <v>#VALUE!</v>
      </c>
      <c r="AO26" s="210" t="e">
        <f t="shared" si="4"/>
        <v>#VALUE!</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45487</v>
      </c>
      <c r="C27" s="124" t="str">
        <f t="shared" si="5"/>
        <v>Sun</v>
      </c>
      <c r="D27" s="251" t="str">
        <f>IF(OR(WEEKDAY(B27)=1,WEEKDAY(B27)=7),"休日",IF(ISNA(VLOOKUP(B27,'(事務用)2024年度休日一覧(土日除く)'!A:B,2,FALSE)),"","休日"))</f>
        <v>休日</v>
      </c>
      <c r="E27" s="164" t="str">
        <f>IF(D27="",Q9,"")</f>
        <v/>
      </c>
      <c r="F27" s="165" t="s">
        <v>3</v>
      </c>
      <c r="G27" s="166" t="str">
        <f>IF(D27="",IF(S9="","",S9),"")</f>
        <v/>
      </c>
      <c r="H27" s="164" t="str">
        <f>IF(D27="",Q10,"")</f>
        <v/>
      </c>
      <c r="I27" s="165" t="s">
        <v>3</v>
      </c>
      <c r="J27" s="166" t="str">
        <f>IF(D27="",IF(S10="","",S10),"")</f>
        <v/>
      </c>
      <c r="K27" s="215" t="str">
        <f>IF(D27="",IF(W9="","",W9),"")</f>
        <v/>
      </c>
      <c r="L27" s="180"/>
      <c r="M27" s="185"/>
      <c r="N27" s="125">
        <f t="shared" si="17"/>
        <v>45504</v>
      </c>
      <c r="O27" s="126" t="str">
        <f t="shared" si="0"/>
        <v>Wed</v>
      </c>
      <c r="P27" s="252" t="str">
        <f>IF(OR(WEEKDAY(N27)=1,WEEKDAY(N27)=7),"休日",IF(ISNA(VLOOKUP(N27,'(事務用)2024年度休日一覧(土日除く)'!A:B,2,FALSE)),"","休日"))</f>
        <v/>
      </c>
      <c r="Q27" s="174">
        <f>IF(P27="",Q9,"")</f>
        <v>0</v>
      </c>
      <c r="R27" s="199" t="s">
        <v>3</v>
      </c>
      <c r="S27" s="212" t="str">
        <f>IF(P27="",IF(S9="","",S9),"")</f>
        <v/>
      </c>
      <c r="T27" s="174">
        <f>IF(P27="",Q10,"")</f>
        <v>0</v>
      </c>
      <c r="U27" s="202" t="s">
        <v>3</v>
      </c>
      <c r="V27" s="200" t="str">
        <f>IF(P27="",IF(S10="","",S10),"")</f>
        <v/>
      </c>
      <c r="W27" s="124" t="str">
        <f>IF(P27="",IF(W9="","",W9),"")</f>
        <v/>
      </c>
      <c r="X27" s="180"/>
      <c r="Y27" s="197"/>
      <c r="Z27" s="44"/>
      <c r="AA27" s="23"/>
      <c r="AB27" s="254"/>
      <c r="AC27" s="18"/>
      <c r="AD27" s="71" t="s">
        <v>19</v>
      </c>
      <c r="AE27" s="207" t="str">
        <f t="shared" si="1"/>
        <v/>
      </c>
      <c r="AF27" s="207" t="str">
        <f t="shared" si="2"/>
        <v/>
      </c>
      <c r="AG27" s="230" t="e">
        <f t="shared" si="6"/>
        <v>#VALUE!</v>
      </c>
      <c r="AH27" s="230">
        <f t="shared" si="7"/>
        <v>0</v>
      </c>
      <c r="AI27" s="221" t="str">
        <f t="shared" si="8"/>
        <v/>
      </c>
      <c r="AJ27" s="230" t="str">
        <f t="shared" si="9"/>
        <v/>
      </c>
      <c r="AK27" s="236" t="str">
        <f t="shared" si="10"/>
        <v/>
      </c>
      <c r="AM27" s="68" t="s">
        <v>76</v>
      </c>
      <c r="AN27" s="211" t="e">
        <f t="shared" si="3"/>
        <v>#VALUE!</v>
      </c>
      <c r="AO27" s="210" t="e">
        <f t="shared" si="4"/>
        <v>#VALUE!</v>
      </c>
      <c r="AP27" s="240" t="e">
        <f t="shared" si="11"/>
        <v>#VALUE!</v>
      </c>
      <c r="AQ27" s="240">
        <f t="shared" si="12"/>
        <v>0</v>
      </c>
      <c r="AR27" s="225" t="str">
        <f t="shared" si="13"/>
        <v/>
      </c>
      <c r="AS27" s="242" t="str">
        <f t="shared" si="14"/>
        <v/>
      </c>
      <c r="AT27" s="243" t="str">
        <f t="shared" si="15"/>
        <v/>
      </c>
    </row>
    <row r="28" spans="1:48" ht="45" customHeight="1" x14ac:dyDescent="0.15">
      <c r="B28" s="123">
        <f t="shared" si="16"/>
        <v>45488</v>
      </c>
      <c r="C28" s="124" t="str">
        <f t="shared" si="5"/>
        <v>Mon</v>
      </c>
      <c r="D28" s="251"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str">
        <f t="shared" si="1"/>
        <v/>
      </c>
      <c r="AF28" s="207" t="str">
        <f t="shared" si="2"/>
        <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45489</v>
      </c>
      <c r="C29" s="126" t="str">
        <f t="shared" si="5"/>
        <v>Tue</v>
      </c>
      <c r="D29" s="252"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e">
        <f t="shared" si="1"/>
        <v>#VALUE!</v>
      </c>
      <c r="AF29" s="207" t="e">
        <f t="shared" si="2"/>
        <v>#VALUE!</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45490</v>
      </c>
      <c r="C30" s="128" t="str">
        <f t="shared" si="5"/>
        <v>Wed</v>
      </c>
      <c r="D30" s="256"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31</v>
      </c>
      <c r="T30" s="311" t="s">
        <v>85</v>
      </c>
      <c r="U30" s="312"/>
      <c r="V30" s="312"/>
      <c r="W30" s="312"/>
      <c r="X30" s="332">
        <f>SUM(AK14:AK30,AT14:AT27)</f>
        <v>0</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263" priority="31" stopIfTrue="1">
      <formula>D14="休日"</formula>
    </cfRule>
  </conditionalFormatting>
  <conditionalFormatting sqref="D14:E30 G14:H30 J14:M30">
    <cfRule type="expression" dxfId="262" priority="2" stopIfTrue="1">
      <formula>$D14="休日"</formula>
    </cfRule>
  </conditionalFormatting>
  <conditionalFormatting sqref="E14:E30 Q14:Q27">
    <cfRule type="expression" dxfId="261" priority="15" stopIfTrue="1">
      <formula>D14="休日"</formula>
    </cfRule>
  </conditionalFormatting>
  <conditionalFormatting sqref="G14:G30 S14:S27">
    <cfRule type="expression" dxfId="260" priority="3" stopIfTrue="1">
      <formula>D14="休日"</formula>
    </cfRule>
  </conditionalFormatting>
  <conditionalFormatting sqref="H14:H30 T14:T27">
    <cfRule type="expression" dxfId="259" priority="16" stopIfTrue="1">
      <formula>D14="休日"</formula>
    </cfRule>
  </conditionalFormatting>
  <conditionalFormatting sqref="J14:J30 V14:V27">
    <cfRule type="expression" dxfId="258" priority="10" stopIfTrue="1">
      <formula>D14="休日"</formula>
    </cfRule>
  </conditionalFormatting>
  <conditionalFormatting sqref="K14:K30">
    <cfRule type="expression" dxfId="257" priority="4" stopIfTrue="1">
      <formula>D14="休日"</formula>
    </cfRule>
  </conditionalFormatting>
  <conditionalFormatting sqref="L14:L30">
    <cfRule type="expression" dxfId="256" priority="28" stopIfTrue="1">
      <formula>D14="休日"</formula>
    </cfRule>
  </conditionalFormatting>
  <conditionalFormatting sqref="M14:M30">
    <cfRule type="expression" dxfId="255" priority="7" stopIfTrue="1">
      <formula>D14="休日"</formula>
    </cfRule>
  </conditionalFormatting>
  <conditionalFormatting sqref="N14:N27 B14:B30">
    <cfRule type="expression" dxfId="254" priority="33" stopIfTrue="1">
      <formula>D14="休日"</formula>
    </cfRule>
  </conditionalFormatting>
  <conditionalFormatting sqref="O14:O27 C14:C30">
    <cfRule type="expression" dxfId="253" priority="32" stopIfTrue="1">
      <formula>D14="休日"</formula>
    </cfRule>
  </conditionalFormatting>
  <conditionalFormatting sqref="P14:Q27 S14:T27 V14:Y27">
    <cfRule type="expression" dxfId="252" priority="1" stopIfTrue="1">
      <formula>$P14="休日"</formula>
    </cfRule>
  </conditionalFormatting>
  <conditionalFormatting sqref="Q14:Q27 E14:E30">
    <cfRule type="expression" dxfId="251" priority="22" stopIfTrue="1">
      <formula>E14&lt;=4</formula>
    </cfRule>
    <cfRule type="expression" dxfId="250" priority="25" stopIfTrue="1">
      <formula>E14&gt;=22</formula>
    </cfRule>
  </conditionalFormatting>
  <conditionalFormatting sqref="R14:R27 F14:F30">
    <cfRule type="expression" dxfId="249" priority="9" stopIfTrue="1">
      <formula>D14="休日"</formula>
    </cfRule>
    <cfRule type="expression" dxfId="248" priority="21" stopIfTrue="1">
      <formula>E14&lt;=4</formula>
    </cfRule>
    <cfRule type="expression" dxfId="247" priority="14" stopIfTrue="1">
      <formula>E14=0</formula>
    </cfRule>
    <cfRule type="expression" dxfId="246" priority="30" stopIfTrue="1">
      <formula>E14&gt;=22</formula>
    </cfRule>
  </conditionalFormatting>
  <conditionalFormatting sqref="S14:S27 G14:G30">
    <cfRule type="expression" dxfId="245" priority="20" stopIfTrue="1">
      <formula>E14&lt;=4</formula>
    </cfRule>
    <cfRule type="expression" dxfId="244" priority="24" stopIfTrue="1">
      <formula>E14&gt;=22</formula>
    </cfRule>
    <cfRule type="expression" dxfId="243" priority="13" stopIfTrue="1">
      <formula>E14=0</formula>
    </cfRule>
  </conditionalFormatting>
  <conditionalFormatting sqref="T14:T27 H14:H30">
    <cfRule type="expression" dxfId="242" priority="19" stopIfTrue="1">
      <formula>H14&lt;=4</formula>
    </cfRule>
    <cfRule type="expression" dxfId="241" priority="26" stopIfTrue="1">
      <formula>H14&gt;=22</formula>
    </cfRule>
  </conditionalFormatting>
  <conditionalFormatting sqref="U14:U27 I14:I30">
    <cfRule type="expression" dxfId="240" priority="8" stopIfTrue="1">
      <formula>D14="休日"</formula>
    </cfRule>
    <cfRule type="expression" dxfId="239" priority="18" stopIfTrue="1">
      <formula>H14&lt;=4</formula>
    </cfRule>
    <cfRule type="expression" dxfId="238" priority="29" stopIfTrue="1">
      <formula>H14&gt;=22</formula>
    </cfRule>
    <cfRule type="expression" dxfId="237" priority="12" stopIfTrue="1">
      <formula>H14=0</formula>
    </cfRule>
  </conditionalFormatting>
  <conditionalFormatting sqref="V14:V27 J14:J30">
    <cfRule type="expression" dxfId="236" priority="11" stopIfTrue="1">
      <formula>H14=0</formula>
    </cfRule>
    <cfRule type="expression" dxfId="235" priority="23" stopIfTrue="1">
      <formula>H14&gt;=22</formula>
    </cfRule>
    <cfRule type="expression" dxfId="234" priority="17" stopIfTrue="1">
      <formula>H14&lt;=4</formula>
    </cfRule>
  </conditionalFormatting>
  <conditionalFormatting sqref="W14:W27">
    <cfRule type="expression" dxfId="233" priority="6" stopIfTrue="1">
      <formula>P14="休日"</formula>
    </cfRule>
  </conditionalFormatting>
  <conditionalFormatting sqref="X14:X27">
    <cfRule type="expression" dxfId="232" priority="5" stopIfTrue="1">
      <formula>P14="休日"</formula>
    </cfRule>
  </conditionalFormatting>
  <conditionalFormatting sqref="Y14:Y27">
    <cfRule type="expression" dxfId="231" priority="27" stopIfTrue="1">
      <formula>P14="休日"</formula>
    </cfRule>
  </conditionalFormatting>
  <dataValidations count="16">
    <dataValidation type="list" allowBlank="1" showInputMessage="1" showErrorMessage="1" sqref="K15:K30 W14:W27" xr:uid="{00000000-0002-0000-0400-000000000000}">
      <formula1>"0.5,1,1.5,2,2.5,3,3.5,4,4.5,5,5.5,6,6.5,7,7.5,8"</formula1>
    </dataValidation>
    <dataValidation type="list" allowBlank="1" showInputMessage="1" showErrorMessage="1" sqref="K38:M42 W38:Y42" xr:uid="{00000000-0002-0000-0400-000001000000}">
      <formula1>"lecture,entrance examination,university administration,other(except your research)"</formula1>
    </dataValidation>
    <dataValidation type="list" allowBlank="1" showInputMessage="1" sqref="G14:G30 S14:S27 S9:S10 J14:J30 V14:V27" xr:uid="{00000000-0002-0000-0400-000002000000}">
      <formula1>"00,01,02,03,04,05,06,07,08,09,10,11,12,13,14,15,16,17,18,19,20,21,22,23,24,25,26,27,28,29,30,31,32,33,34,35,36,37,38,39,40,41,42,43,44,45,46,47,48,49,50,51,52,53,54,55,56,57,58,59"</formula1>
    </dataValidation>
    <dataValidation type="list" allowBlank="1" showInputMessage="1" showErrorMessage="1" sqref="Y14:Y27 M14:M30" xr:uid="{00000000-0002-0000-0400-000003000000}">
      <formula1>"One day,Half a day"</formula1>
    </dataValidation>
    <dataValidation type="list" allowBlank="1" showInputMessage="1" showErrorMessage="1" sqref="J38:J42 V38:V42 S38:S42 G38:G42" xr:uid="{00000000-0002-0000-0400-000004000000}">
      <formula1>"00,01,02,03,04,05,06,07,08,09,10,11,12,13,14,15,16,17,18,19,20,21,22,23,24,25,26,27,28,29,30,31,32,33,34,35,36,37,38,39,40,41,42,43,44,45,46,47,48,49,50,51,52,53,54,55,56,57,58,59"</formula1>
    </dataValidation>
    <dataValidation type="list" allowBlank="1" showInputMessage="1" sqref="Q9:Q10 Q14:Q16 E14:E30 Q18:Q27" xr:uid="{00000000-0002-0000-0400-000005000000}">
      <formula1>"5,6,7,8,9,10,11,12,13,14,15,16,17,18,19,20,21"</formula1>
    </dataValidation>
    <dataValidation type="list" allowBlank="1" showInputMessage="1" showErrorMessage="1" sqref="B38:B42 N38:N42" xr:uid="{00000000-0002-0000-0400-000006000000}">
      <formula1>"1,2,3,4,5,6,7,8,9,10,11,12,13,14,15,16,17,18,19,20,21,22,23,24,25,26,27,28,29,30,31"</formula1>
    </dataValidation>
    <dataValidation type="list" allowBlank="1" showInputMessage="1" showErrorMessage="1" sqref="O38:P42 C39:D42" xr:uid="{00000000-0002-0000-0400-000007000000}">
      <formula1>"Sun,Mon,Tue,Wed,Thu,Fri,Sat"</formula1>
    </dataValidation>
    <dataValidation type="list" allowBlank="1" showInputMessage="1" showErrorMessage="1" sqref="L14:L30 X14:X27" xr:uid="{00000000-0002-0000-0400-000008000000}">
      <formula1>"○"</formula1>
    </dataValidation>
    <dataValidation type="list" allowBlank="1" showInputMessage="1" showErrorMessage="1" sqref="Q38:Q42 T38:T42" xr:uid="{00000000-0002-0000-0400-000009000000}">
      <formula1>"1,2,3,4,5,6,7,8,9,10,11,12,13,14,15,16,17,18,19,20,21,22,23,24"</formula1>
    </dataValidation>
    <dataValidation type="list" allowBlank="1" showInputMessage="1" showErrorMessage="1" sqref="E38:E42" xr:uid="{00000000-0002-0000-0400-00000A000000}">
      <formula1>"22,23,24,1,2,3,4"</formula1>
    </dataValidation>
    <dataValidation type="list" allowBlank="1" sqref="Q17" xr:uid="{00000000-0002-0000-0400-00000B000000}">
      <formula1>"5,6,7,8,9,10,11,12,13,14,15,16,17,18,19,20,21"</formula1>
    </dataValidation>
    <dataValidation type="list" allowBlank="1" showInputMessage="1" showErrorMessage="1" sqref="H38:H42" xr:uid="{00000000-0002-0000-0400-00000C000000}">
      <formula1>"22,23,24,1,2,3,4,5"</formula1>
    </dataValidation>
    <dataValidation type="list" allowBlank="1" showInputMessage="1" sqref="H14:H30 T14:T27" xr:uid="{00000000-0002-0000-0400-00000D000000}">
      <formula1>"5,6,7,8,9,10,11,12,13,14,15,16,17,18,19,20,21,22"</formula1>
    </dataValidation>
    <dataValidation type="list" allowBlank="1" showInputMessage="1" showErrorMessage="1" sqref="C38:D38" xr:uid="{00000000-0002-0000-0400-00000E000000}">
      <formula1>"Sun,Mon,The,Wed,Thu,Fri,Sat"</formula1>
    </dataValidation>
    <dataValidation type="list" allowBlank="1" showInputMessage="1" sqref="W9:X9 K14" xr:uid="{00000000-0002-0000-04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45536</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'2024.8'!C5:J5</f>
        <v>0</v>
      </c>
      <c r="D5" s="318"/>
      <c r="E5" s="318"/>
      <c r="F5" s="318"/>
      <c r="G5" s="318"/>
      <c r="H5" s="318"/>
      <c r="I5" s="318"/>
      <c r="J5" s="319"/>
      <c r="K5" s="112"/>
      <c r="L5" s="156" t="s">
        <v>38</v>
      </c>
      <c r="M5" s="317">
        <f>'2024.8'!M5:Q5</f>
        <v>0</v>
      </c>
      <c r="N5" s="318"/>
      <c r="O5" s="318"/>
      <c r="P5" s="318"/>
      <c r="Q5" s="319"/>
      <c r="R5" s="100"/>
      <c r="S5" s="156" t="s">
        <v>39</v>
      </c>
      <c r="T5" s="317">
        <f>'2024.8'!T5:Y5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45536</v>
      </c>
      <c r="C14" s="122" t="str">
        <f>TEXT(B14,"ddd")</f>
        <v>Sun</v>
      </c>
      <c r="D14" s="250"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45553</v>
      </c>
      <c r="O14" s="122" t="str">
        <f t="shared" ref="O14:O26" si="0">TEXT(N14,"ddd")</f>
        <v>Wed</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str">
        <f t="shared" ref="AE14:AE30" si="1">IF(E14="","",TIME(E14,G14, ))</f>
        <v/>
      </c>
      <c r="AF14" s="205" t="str">
        <f t="shared" ref="AF14:AF30" si="2">IF(H14="","",TIME(H14,J14, ))</f>
        <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6" si="3">IF(Q14="","",TIME(Q14,S14, ))</f>
        <v>#VALUE!</v>
      </c>
      <c r="AO14" s="205" t="e">
        <f t="shared" ref="AO14:AO26"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45537</v>
      </c>
      <c r="C15" s="124" t="str">
        <f t="shared" ref="C15:C30" si="5">TEXT(B15,"ddd")</f>
        <v>Mon</v>
      </c>
      <c r="D15" s="251"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3" t="str">
        <f>IF(D15="",IF(W9="","",W9),"")</f>
        <v/>
      </c>
      <c r="L15" s="168"/>
      <c r="M15" s="169"/>
      <c r="N15" s="123">
        <f>N14+1</f>
        <v>45554</v>
      </c>
      <c r="O15" s="124" t="str">
        <f t="shared" si="0"/>
        <v>Thu</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e">
        <f t="shared" si="1"/>
        <v>#VALUE!</v>
      </c>
      <c r="AF15" s="206" t="e">
        <f t="shared" si="2"/>
        <v>#VALUE!</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6" si="11">IFERROR(AO15-AN15+IF(AN15&gt;=AO15,1),"")*24</f>
        <v>#VALUE!</v>
      </c>
      <c r="AQ15" s="239">
        <f t="shared" ref="AQ15:AQ26" si="12">IF(W15="",0,W15)</f>
        <v>0</v>
      </c>
      <c r="AR15" s="224" t="str">
        <f t="shared" ref="AR15:AR26" si="13">IFERROR(IF(X15="○",7.75,""),"")</f>
        <v/>
      </c>
      <c r="AS15" s="229" t="str">
        <f t="shared" ref="AS15:AS26" si="14">IFERROR(AP15-AQ15,"")</f>
        <v/>
      </c>
      <c r="AT15" s="241" t="str">
        <f t="shared" ref="AT15:AT26" si="15">IF(Y15="1日",0,IF(AS15="",AR15,AS15))</f>
        <v/>
      </c>
      <c r="AU15" s="35"/>
      <c r="AV15" s="35"/>
    </row>
    <row r="16" spans="1:48" ht="45" customHeight="1" x14ac:dyDescent="0.15">
      <c r="B16" s="123">
        <f t="shared" ref="B16:B30" si="16">B15+1</f>
        <v>45538</v>
      </c>
      <c r="C16" s="124" t="str">
        <f t="shared" si="5"/>
        <v>Tue</v>
      </c>
      <c r="D16" s="251"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6" si="17">N15+1</f>
        <v>45555</v>
      </c>
      <c r="O16" s="124" t="str">
        <f t="shared" si="0"/>
        <v>Fri</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45539</v>
      </c>
      <c r="C17" s="124" t="str">
        <f t="shared" si="5"/>
        <v>Wed</v>
      </c>
      <c r="D17" s="251"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45556</v>
      </c>
      <c r="O17" s="124" t="str">
        <f t="shared" si="0"/>
        <v>Sat</v>
      </c>
      <c r="P17" s="251" t="str">
        <f>IF(OR(WEEKDAY(N17)=1,WEEKDAY(N17)=7),"休日",IF(ISNA(VLOOKUP(N17,'(事務用)2024年度休日一覧(土日除く)'!A:B,2,FALSE)),"","休日"))</f>
        <v>休日</v>
      </c>
      <c r="Q17" s="164" t="str">
        <f>IF(P17="",Q9,"")</f>
        <v/>
      </c>
      <c r="R17" s="165" t="s">
        <v>3</v>
      </c>
      <c r="S17" s="194" t="str">
        <f>IF(P17="",IF(S9="","",S9),"")</f>
        <v/>
      </c>
      <c r="T17" s="164" t="str">
        <f>IF(P17="",Q10,"")</f>
        <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6"/>
        <v>#VALUE!</v>
      </c>
      <c r="AH17" s="228">
        <f t="shared" si="7"/>
        <v>0</v>
      </c>
      <c r="AI17" s="223" t="str">
        <f t="shared" si="8"/>
        <v/>
      </c>
      <c r="AJ17" s="228" t="str">
        <f t="shared" si="9"/>
        <v/>
      </c>
      <c r="AK17" s="235" t="str">
        <f t="shared" si="10"/>
        <v/>
      </c>
      <c r="AL17" s="62"/>
      <c r="AM17" s="68" t="s">
        <v>24</v>
      </c>
      <c r="AN17" s="205" t="str">
        <f t="shared" si="3"/>
        <v/>
      </c>
      <c r="AO17" s="205" t="str">
        <f t="shared" si="4"/>
        <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45540</v>
      </c>
      <c r="C18" s="124" t="str">
        <f t="shared" si="5"/>
        <v>Thu</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45557</v>
      </c>
      <c r="O18" s="124" t="str">
        <f t="shared" si="0"/>
        <v>Sun</v>
      </c>
      <c r="P18" s="251" t="str">
        <f>IF(OR(WEEKDAY(N18)=1,WEEKDAY(N18)=7),"休日",IF(ISNA(VLOOKUP(N18,'(事務用)2024年度休日一覧(土日除く)'!A:B,2,FALSE)),"","休日"))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str">
        <f t="shared" si="3"/>
        <v/>
      </c>
      <c r="AO18" s="210" t="str">
        <f t="shared" si="4"/>
        <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45541</v>
      </c>
      <c r="C19" s="124" t="str">
        <f t="shared" si="5"/>
        <v>Fri</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45558</v>
      </c>
      <c r="O19" s="124" t="str">
        <f t="shared" si="0"/>
        <v>Mon</v>
      </c>
      <c r="P19" s="251" t="str">
        <f>IF(OR(WEEKDAY(N19)=1,WEEKDAY(N19)=7),"休日",IF(ISNA(VLOOKUP(N19,'(事務用)2024年度休日一覧(土日除く)'!A:B,2,FALSE)),"","休日"))</f>
        <v>休日</v>
      </c>
      <c r="Q19" s="164" t="str">
        <f>IF(P19="",Q9,"")</f>
        <v/>
      </c>
      <c r="R19" s="165" t="s">
        <v>3</v>
      </c>
      <c r="S19" s="194" t="str">
        <f>IF(P19="",IF(S9="","",S9),"")</f>
        <v/>
      </c>
      <c r="T19" s="164" t="str">
        <f>IF(P19="",Q10,"")</f>
        <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str">
        <f t="shared" si="3"/>
        <v/>
      </c>
      <c r="AO19" s="210" t="str">
        <f t="shared" si="4"/>
        <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45542</v>
      </c>
      <c r="C20" s="124" t="str">
        <f t="shared" si="5"/>
        <v>Sat</v>
      </c>
      <c r="D20" s="251" t="str">
        <f>IF(OR(WEEKDAY(B20)=1,WEEKDAY(B20)=7),"休日",IF(ISNA(VLOOKUP(B20,'(事務用)2024年度休日一覧(土日除く)'!A:B,2,FALSE)),"","休日"))</f>
        <v>休日</v>
      </c>
      <c r="E20" s="164" t="str">
        <f>IF(D20="",Q9,"")</f>
        <v/>
      </c>
      <c r="F20" s="165" t="s">
        <v>3</v>
      </c>
      <c r="G20" s="167" t="str">
        <f>IF(D20="",IF(S9="","",S9),"")</f>
        <v/>
      </c>
      <c r="H20" s="174" t="str">
        <f>IF(D20="",Q10,"")</f>
        <v/>
      </c>
      <c r="I20" s="165" t="s">
        <v>3</v>
      </c>
      <c r="J20" s="166" t="str">
        <f>IF(D20="",IF(S10="","",S10),"")</f>
        <v/>
      </c>
      <c r="K20" s="213" t="str">
        <f>IF(D20="",IF(W9="","",W9),"")</f>
        <v/>
      </c>
      <c r="L20" s="168"/>
      <c r="M20" s="173"/>
      <c r="N20" s="123">
        <f t="shared" si="17"/>
        <v>45559</v>
      </c>
      <c r="O20" s="124" t="str">
        <f t="shared" si="0"/>
        <v>Tue</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str">
        <f t="shared" si="1"/>
        <v/>
      </c>
      <c r="AF20" s="208" t="str">
        <f t="shared" si="2"/>
        <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45543</v>
      </c>
      <c r="C21" s="124" t="str">
        <f t="shared" si="5"/>
        <v>Sun</v>
      </c>
      <c r="D21" s="251" t="str">
        <f>IF(OR(WEEKDAY(B21)=1,WEEKDAY(B21)=7),"休日",IF(ISNA(VLOOKUP(B21,'(事務用)2024年度休日一覧(土日除く)'!A:B,2,FALSE)),"","休日"))</f>
        <v>休日</v>
      </c>
      <c r="E21" s="164" t="str">
        <f>IF(D21="",Q9,"")</f>
        <v/>
      </c>
      <c r="F21" s="165" t="s">
        <v>3</v>
      </c>
      <c r="G21" s="166" t="str">
        <f>IF(D21="",IF(S9="","",S9),"")</f>
        <v/>
      </c>
      <c r="H21" s="164" t="str">
        <f>IF(D21="",Q10,"")</f>
        <v/>
      </c>
      <c r="I21" s="165" t="s">
        <v>3</v>
      </c>
      <c r="J21" s="166" t="str">
        <f>IF(D21="",IF(S10="","",S10),"")</f>
        <v/>
      </c>
      <c r="K21" s="215" t="str">
        <f>IF(D21="",IF(W9="","",W9),"")</f>
        <v/>
      </c>
      <c r="L21" s="180"/>
      <c r="M21" s="173"/>
      <c r="N21" s="123">
        <f t="shared" si="17"/>
        <v>45560</v>
      </c>
      <c r="O21" s="124" t="str">
        <f t="shared" si="0"/>
        <v>Wed</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str">
        <f t="shared" si="1"/>
        <v/>
      </c>
      <c r="AF21" s="207" t="str">
        <f t="shared" si="2"/>
        <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45544</v>
      </c>
      <c r="C22" s="124" t="str">
        <f t="shared" si="5"/>
        <v>Mon</v>
      </c>
      <c r="D22" s="251"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45561</v>
      </c>
      <c r="O22" s="124" t="str">
        <f t="shared" si="0"/>
        <v>Thu</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45545</v>
      </c>
      <c r="C23" s="124" t="str">
        <f t="shared" si="5"/>
        <v>Tue</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45562</v>
      </c>
      <c r="O23" s="124" t="str">
        <f t="shared" si="0"/>
        <v>Fri</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45546</v>
      </c>
      <c r="C24" s="124" t="str">
        <f t="shared" si="5"/>
        <v>Wed</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45563</v>
      </c>
      <c r="O24" s="124" t="str">
        <f t="shared" si="0"/>
        <v>Sat</v>
      </c>
      <c r="P24" s="251" t="str">
        <f>IF(OR(WEEKDAY(N24)=1,WEEKDAY(N24)=7),"休日",IF(ISNA(VLOOKUP(N24,'(事務用)2024年度休日一覧(土日除く)'!A:B,2,FALSE)),"","休日"))</f>
        <v>休日</v>
      </c>
      <c r="Q24" s="164" t="str">
        <f>IF(P24="",Q9,"")</f>
        <v/>
      </c>
      <c r="R24" s="165" t="s">
        <v>3</v>
      </c>
      <c r="S24" s="194" t="str">
        <f>IF(P24="",IF(S9="","",S9),"")</f>
        <v/>
      </c>
      <c r="T24" s="164" t="str">
        <f>IF(P24="",Q10,"")</f>
        <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str">
        <f t="shared" si="3"/>
        <v/>
      </c>
      <c r="AO24" s="210" t="str">
        <f t="shared" si="4"/>
        <v/>
      </c>
      <c r="AP24" s="240" t="e">
        <f t="shared" si="11"/>
        <v>#VALUE!</v>
      </c>
      <c r="AQ24" s="240">
        <f t="shared" si="12"/>
        <v>0</v>
      </c>
      <c r="AR24" s="225" t="str">
        <f t="shared" si="13"/>
        <v/>
      </c>
      <c r="AS24" s="242" t="str">
        <f t="shared" si="14"/>
        <v/>
      </c>
      <c r="AT24" s="241" t="str">
        <f t="shared" si="15"/>
        <v/>
      </c>
    </row>
    <row r="25" spans="1:48" ht="45" customHeight="1" x14ac:dyDescent="0.15">
      <c r="B25" s="123">
        <f t="shared" si="16"/>
        <v>45547</v>
      </c>
      <c r="C25" s="124" t="str">
        <f t="shared" si="5"/>
        <v>Thu</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45564</v>
      </c>
      <c r="O25" s="124" t="str">
        <f t="shared" si="0"/>
        <v>Sun</v>
      </c>
      <c r="P25" s="251" t="str">
        <f>IF(OR(WEEKDAY(N25)=1,WEEKDAY(N25)=7),"休日",IF(ISNA(VLOOKUP(N25,'(事務用)2024年度休日一覧(土日除く)'!A:B,2,FALSE)),"","休日"))</f>
        <v>休日</v>
      </c>
      <c r="Q25" s="164" t="str">
        <f>IF(P25="",Q9,"")</f>
        <v/>
      </c>
      <c r="R25" s="165" t="s">
        <v>3</v>
      </c>
      <c r="S25" s="194" t="str">
        <f>IF(P25="",IF(S9="","",S9),"")</f>
        <v/>
      </c>
      <c r="T25" s="164" t="str">
        <f>IF(P25="",Q10,"")</f>
        <v/>
      </c>
      <c r="U25" s="172" t="s">
        <v>3</v>
      </c>
      <c r="V25" s="195" t="str">
        <f>IF(P25="",IF(S10="","",S10),"")</f>
        <v/>
      </c>
      <c r="W25" s="219" t="str">
        <f>IF(P25="",IF(W9="","",W9),"")</f>
        <v/>
      </c>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t="s">
        <v>32</v>
      </c>
      <c r="AN25" s="210" t="str">
        <f t="shared" si="3"/>
        <v/>
      </c>
      <c r="AO25" s="210" t="str">
        <f t="shared" si="4"/>
        <v/>
      </c>
      <c r="AP25" s="240" t="e">
        <f t="shared" si="11"/>
        <v>#VALUE!</v>
      </c>
      <c r="AQ25" s="240">
        <f t="shared" si="12"/>
        <v>0</v>
      </c>
      <c r="AR25" s="225" t="str">
        <f t="shared" si="13"/>
        <v/>
      </c>
      <c r="AS25" s="242" t="str">
        <f t="shared" si="14"/>
        <v/>
      </c>
      <c r="AT25" s="241" t="str">
        <f t="shared" si="15"/>
        <v/>
      </c>
    </row>
    <row r="26" spans="1:48" ht="45" customHeight="1" x14ac:dyDescent="0.15">
      <c r="B26" s="123">
        <f t="shared" si="16"/>
        <v>45548</v>
      </c>
      <c r="C26" s="124" t="str">
        <f t="shared" si="5"/>
        <v>Fri</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45565</v>
      </c>
      <c r="O26" s="126" t="str">
        <f t="shared" si="0"/>
        <v>Mon</v>
      </c>
      <c r="P26" s="252" t="str">
        <f>IF(OR(WEEKDAY(N26)=1,WEEKDAY(N26)=7),"休日",IF(ISNA(VLOOKUP(N26,'(事務用)2024年度休日一覧(土日除く)'!A:B,2,FALSE)),"","休日"))</f>
        <v/>
      </c>
      <c r="Q26" s="174">
        <f>IF(P26="",Q9,"")</f>
        <v>0</v>
      </c>
      <c r="R26" s="165" t="s">
        <v>3</v>
      </c>
      <c r="S26" s="212" t="str">
        <f>IF(P26="",IF(S9="","",S9),"")</f>
        <v/>
      </c>
      <c r="T26" s="174">
        <f>IF(P26="",Q10,"")</f>
        <v>0</v>
      </c>
      <c r="U26" s="184" t="s">
        <v>3</v>
      </c>
      <c r="V26" s="181" t="str">
        <f>IF(P26="",IF(S10="","",S10),"")</f>
        <v/>
      </c>
      <c r="W26" s="124" t="str">
        <f>IF(P26="",IF(W9="","",W9),"")</f>
        <v/>
      </c>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t="s">
        <v>33</v>
      </c>
      <c r="AN26" s="210" t="e">
        <f t="shared" si="3"/>
        <v>#VALUE!</v>
      </c>
      <c r="AO26" s="210" t="e">
        <f t="shared" si="4"/>
        <v>#VALUE!</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45549</v>
      </c>
      <c r="C27" s="124" t="str">
        <f t="shared" si="5"/>
        <v>Sat</v>
      </c>
      <c r="D27" s="251" t="str">
        <f>IF(OR(WEEKDAY(B27)=1,WEEKDAY(B27)=7),"休日",IF(ISNA(VLOOKUP(B27,'(事務用)2024年度休日一覧(土日除く)'!A:B,2,FALSE)),"","休日"))</f>
        <v>休日</v>
      </c>
      <c r="E27" s="164" t="str">
        <f>IF(D27="",Q9,"")</f>
        <v/>
      </c>
      <c r="F27" s="165" t="s">
        <v>3</v>
      </c>
      <c r="G27" s="166" t="str">
        <f>IF(D27="",IF(S9="","",S9),"")</f>
        <v/>
      </c>
      <c r="H27" s="164" t="str">
        <f>IF(D27="",Q10,"")</f>
        <v/>
      </c>
      <c r="I27" s="165" t="s">
        <v>3</v>
      </c>
      <c r="J27" s="166" t="str">
        <f>IF(D27="",IF(S10="","",S10),"")</f>
        <v/>
      </c>
      <c r="K27" s="215" t="str">
        <f>IF(D27="",IF(W9="","",W9),"")</f>
        <v/>
      </c>
      <c r="L27" s="180"/>
      <c r="M27" s="185"/>
      <c r="N27" s="125"/>
      <c r="O27" s="128"/>
      <c r="P27" s="253"/>
      <c r="Q27" s="186"/>
      <c r="R27" s="199"/>
      <c r="S27" s="200"/>
      <c r="T27" s="201"/>
      <c r="U27" s="202"/>
      <c r="V27" s="203"/>
      <c r="W27" s="220"/>
      <c r="X27" s="182"/>
      <c r="Y27" s="197"/>
      <c r="Z27" s="44"/>
      <c r="AA27" s="23"/>
      <c r="AB27" s="254"/>
      <c r="AC27" s="18"/>
      <c r="AD27" s="71" t="s">
        <v>19</v>
      </c>
      <c r="AE27" s="207" t="str">
        <f t="shared" si="1"/>
        <v/>
      </c>
      <c r="AF27" s="207" t="str">
        <f t="shared" si="2"/>
        <v/>
      </c>
      <c r="AG27" s="230" t="e">
        <f t="shared" si="6"/>
        <v>#VALUE!</v>
      </c>
      <c r="AH27" s="230">
        <f t="shared" si="7"/>
        <v>0</v>
      </c>
      <c r="AI27" s="221" t="str">
        <f t="shared" si="8"/>
        <v/>
      </c>
      <c r="AJ27" s="230" t="str">
        <f t="shared" si="9"/>
        <v/>
      </c>
      <c r="AK27" s="236" t="str">
        <f t="shared" si="10"/>
        <v/>
      </c>
      <c r="AM27" s="68"/>
      <c r="AN27" s="211"/>
      <c r="AO27" s="210"/>
      <c r="AP27" s="240"/>
      <c r="AQ27" s="240"/>
      <c r="AR27" s="225"/>
      <c r="AS27" s="242"/>
      <c r="AT27" s="243"/>
    </row>
    <row r="28" spans="1:48" ht="45" customHeight="1" x14ac:dyDescent="0.15">
      <c r="B28" s="123">
        <f t="shared" si="16"/>
        <v>45550</v>
      </c>
      <c r="C28" s="124" t="str">
        <f t="shared" si="5"/>
        <v>Sun</v>
      </c>
      <c r="D28" s="251"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str">
        <f t="shared" si="1"/>
        <v/>
      </c>
      <c r="AF28" s="207" t="str">
        <f t="shared" si="2"/>
        <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45551</v>
      </c>
      <c r="C29" s="126" t="str">
        <f t="shared" si="5"/>
        <v>Mon</v>
      </c>
      <c r="D29" s="252" t="str">
        <f>IF(OR(WEEKDAY(B29)=1,WEEKDAY(B29)=7),"休日",IF(ISNA(VLOOKUP(B29,'(事務用)2024年度休日一覧(土日除く)'!A:B,2,FALSE)),"","休日"))</f>
        <v>休日</v>
      </c>
      <c r="E29" s="164" t="str">
        <f>IF(D29="",Q9,"")</f>
        <v/>
      </c>
      <c r="F29" s="183" t="s">
        <v>3</v>
      </c>
      <c r="G29" s="166" t="str">
        <f>IF(D29="",IF(S9="","",S9),"")</f>
        <v/>
      </c>
      <c r="H29" s="164" t="str">
        <f>IF(D29="",Q10,"")</f>
        <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str">
        <f t="shared" si="1"/>
        <v/>
      </c>
      <c r="AF29" s="207" t="str">
        <f t="shared" si="2"/>
        <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45552</v>
      </c>
      <c r="C30" s="128" t="str">
        <f t="shared" si="5"/>
        <v>Tue</v>
      </c>
      <c r="D30" s="57"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30</v>
      </c>
      <c r="T30" s="311" t="s">
        <v>85</v>
      </c>
      <c r="U30" s="312"/>
      <c r="V30" s="312"/>
      <c r="W30" s="312"/>
      <c r="X30" s="332">
        <f>SUM(AK14:AK30,AT14:AT27)</f>
        <v>0</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230" priority="31" stopIfTrue="1">
      <formula>D14="休日"</formula>
    </cfRule>
  </conditionalFormatting>
  <conditionalFormatting sqref="D14:E30 G14:H30 J14:M30">
    <cfRule type="expression" dxfId="229" priority="2" stopIfTrue="1">
      <formula>$D14="休日"</formula>
    </cfRule>
  </conditionalFormatting>
  <conditionalFormatting sqref="E14:E30 Q14:Q27">
    <cfRule type="expression" dxfId="228" priority="15" stopIfTrue="1">
      <formula>D14="休日"</formula>
    </cfRule>
  </conditionalFormatting>
  <conditionalFormatting sqref="G14:G30 S14:S27">
    <cfRule type="expression" dxfId="227" priority="3" stopIfTrue="1">
      <formula>D14="休日"</formula>
    </cfRule>
  </conditionalFormatting>
  <conditionalFormatting sqref="H14:H30 T14:T27">
    <cfRule type="expression" dxfId="226" priority="16" stopIfTrue="1">
      <formula>D14="休日"</formula>
    </cfRule>
  </conditionalFormatting>
  <conditionalFormatting sqref="J14:J30 V14:V27">
    <cfRule type="expression" dxfId="225" priority="10" stopIfTrue="1">
      <formula>D14="休日"</formula>
    </cfRule>
  </conditionalFormatting>
  <conditionalFormatting sqref="K14:K30">
    <cfRule type="expression" dxfId="224" priority="4" stopIfTrue="1">
      <formula>D14="休日"</formula>
    </cfRule>
  </conditionalFormatting>
  <conditionalFormatting sqref="L14:L30">
    <cfRule type="expression" dxfId="223" priority="28" stopIfTrue="1">
      <formula>D14="休日"</formula>
    </cfRule>
  </conditionalFormatting>
  <conditionalFormatting sqref="M14:M30">
    <cfRule type="expression" dxfId="222" priority="7" stopIfTrue="1">
      <formula>D14="休日"</formula>
    </cfRule>
  </conditionalFormatting>
  <conditionalFormatting sqref="N14:N27 B14:B30">
    <cfRule type="expression" dxfId="221" priority="33" stopIfTrue="1">
      <formula>D14="休日"</formula>
    </cfRule>
  </conditionalFormatting>
  <conditionalFormatting sqref="O14:O27 C14:C30">
    <cfRule type="expression" dxfId="220" priority="32" stopIfTrue="1">
      <formula>D14="休日"</formula>
    </cfRule>
  </conditionalFormatting>
  <conditionalFormatting sqref="P14:Q27 S14:T27 V14:Y27">
    <cfRule type="expression" dxfId="219" priority="1" stopIfTrue="1">
      <formula>$P14="休日"</formula>
    </cfRule>
  </conditionalFormatting>
  <conditionalFormatting sqref="Q14:Q27 E14:E30">
    <cfRule type="expression" dxfId="218" priority="22" stopIfTrue="1">
      <formula>E14&lt;=4</formula>
    </cfRule>
    <cfRule type="expression" dxfId="217" priority="25" stopIfTrue="1">
      <formula>E14&gt;=22</formula>
    </cfRule>
  </conditionalFormatting>
  <conditionalFormatting sqref="R14:R27 F14:F30">
    <cfRule type="expression" dxfId="216" priority="9" stopIfTrue="1">
      <formula>D14="休日"</formula>
    </cfRule>
    <cfRule type="expression" dxfId="215" priority="21" stopIfTrue="1">
      <formula>E14&lt;=4</formula>
    </cfRule>
    <cfRule type="expression" dxfId="214" priority="14" stopIfTrue="1">
      <formula>E14=0</formula>
    </cfRule>
    <cfRule type="expression" dxfId="213" priority="30" stopIfTrue="1">
      <formula>E14&gt;=22</formula>
    </cfRule>
  </conditionalFormatting>
  <conditionalFormatting sqref="S14:S27 G14:G30">
    <cfRule type="expression" dxfId="212" priority="20" stopIfTrue="1">
      <formula>E14&lt;=4</formula>
    </cfRule>
    <cfRule type="expression" dxfId="211" priority="24" stopIfTrue="1">
      <formula>E14&gt;=22</formula>
    </cfRule>
    <cfRule type="expression" dxfId="210" priority="13" stopIfTrue="1">
      <formula>E14=0</formula>
    </cfRule>
  </conditionalFormatting>
  <conditionalFormatting sqref="T14:T27 H14:H30">
    <cfRule type="expression" dxfId="209" priority="19" stopIfTrue="1">
      <formula>H14&lt;=4</formula>
    </cfRule>
    <cfRule type="expression" dxfId="208" priority="26" stopIfTrue="1">
      <formula>H14&gt;=22</formula>
    </cfRule>
  </conditionalFormatting>
  <conditionalFormatting sqref="U14:U27 I14:I30">
    <cfRule type="expression" dxfId="207" priority="8" stopIfTrue="1">
      <formula>D14="休日"</formula>
    </cfRule>
    <cfRule type="expression" dxfId="206" priority="18" stopIfTrue="1">
      <formula>H14&lt;=4</formula>
    </cfRule>
    <cfRule type="expression" dxfId="205" priority="29" stopIfTrue="1">
      <formula>H14&gt;=22</formula>
    </cfRule>
    <cfRule type="expression" dxfId="204" priority="12" stopIfTrue="1">
      <formula>H14=0</formula>
    </cfRule>
  </conditionalFormatting>
  <conditionalFormatting sqref="V14:V27 J14:J30">
    <cfRule type="expression" dxfId="203" priority="11" stopIfTrue="1">
      <formula>H14=0</formula>
    </cfRule>
    <cfRule type="expression" dxfId="202" priority="23" stopIfTrue="1">
      <formula>H14&gt;=22</formula>
    </cfRule>
    <cfRule type="expression" dxfId="201" priority="17" stopIfTrue="1">
      <formula>H14&lt;=4</formula>
    </cfRule>
  </conditionalFormatting>
  <conditionalFormatting sqref="W14:W27">
    <cfRule type="expression" dxfId="200" priority="6" stopIfTrue="1">
      <formula>P14="休日"</formula>
    </cfRule>
  </conditionalFormatting>
  <conditionalFormatting sqref="X14:X27">
    <cfRule type="expression" dxfId="199" priority="5" stopIfTrue="1">
      <formula>P14="休日"</formula>
    </cfRule>
  </conditionalFormatting>
  <conditionalFormatting sqref="Y14:Y27">
    <cfRule type="expression" dxfId="198" priority="27" stopIfTrue="1">
      <formula>P14="休日"</formula>
    </cfRule>
  </conditionalFormatting>
  <dataValidations count="16">
    <dataValidation type="list" allowBlank="1" showInputMessage="1" showErrorMessage="1" sqref="K15:K30 W14:W26" xr:uid="{00000000-0002-0000-0600-000000000000}">
      <formula1>"0.5,1,1.5,2,2.5,3,3.5,4,4.5,5,5.5,6,6.5,7,7.5,8"</formula1>
    </dataValidation>
    <dataValidation type="list" allowBlank="1" showInputMessage="1" showErrorMessage="1" sqref="K38:M42 W38:Y42" xr:uid="{00000000-0002-0000-0600-000001000000}">
      <formula1>"lecture,entrance examination,university administration,other(except your research)"</formula1>
    </dataValidation>
    <dataValidation type="list" allowBlank="1" showInputMessage="1" sqref="G14:G30 V14:V27 S14:S27 J14:J30 S9:S10" xr:uid="{00000000-0002-0000-0600-000002000000}">
      <formula1>"00,01,02,03,04,05,06,07,08,09,10,11,12,13,14,15,16,17,18,19,20,21,22,23,24,25,26,27,28,29,30,31,32,33,34,35,36,37,38,39,40,41,42,43,44,45,46,47,48,49,50,51,52,53,54,55,56,57,58,59"</formula1>
    </dataValidation>
    <dataValidation type="list" allowBlank="1" showInputMessage="1" showErrorMessage="1" sqref="Y14:Y26 M14:M30" xr:uid="{00000000-0002-0000-0600-000003000000}">
      <formula1>"One day,Half a day"</formula1>
    </dataValidation>
    <dataValidation type="list" allowBlank="1" showInputMessage="1" showErrorMessage="1" sqref="J38:J42 V38:V42 S38:S42 G38:G42" xr:uid="{00000000-0002-0000-0600-000004000000}">
      <formula1>"00,01,02,03,04,05,06,07,08,09,10,11,12,13,14,15,16,17,18,19,20,21,22,23,24,25,26,27,28,29,30,31,32,33,34,35,36,37,38,39,40,41,42,43,44,45,46,47,48,49,50,51,52,53,54,55,56,57,58,59"</formula1>
    </dataValidation>
    <dataValidation type="list" allowBlank="1" showInputMessage="1" sqref="Q9:Q10 Q18:Q27 E14:E30 Q14:Q16" xr:uid="{00000000-0002-0000-0600-000005000000}">
      <formula1>"5,6,7,8,9,10,11,12,13,14,15,16,17,18,19,20,21"</formula1>
    </dataValidation>
    <dataValidation type="list" allowBlank="1" showInputMessage="1" showErrorMessage="1" sqref="B38:B42 N38:N42" xr:uid="{00000000-0002-0000-0600-000006000000}">
      <formula1>"1,2,3,4,5,6,7,8,9,10,11,12,13,14,15,16,17,18,19,20,21,22,23,24,25,26,27,28,29,30,31"</formula1>
    </dataValidation>
    <dataValidation type="list" allowBlank="1" showInputMessage="1" showErrorMessage="1" sqref="O38:P42 C39:D42" xr:uid="{00000000-0002-0000-0600-000007000000}">
      <formula1>"Sun,Mon,Tue,Wed,Thu,Fri,Sat"</formula1>
    </dataValidation>
    <dataValidation type="list" allowBlank="1" showInputMessage="1" showErrorMessage="1" sqref="L14:L30 X14:X26" xr:uid="{00000000-0002-0000-0600-000008000000}">
      <formula1>"○"</formula1>
    </dataValidation>
    <dataValidation type="list" allowBlank="1" showInputMessage="1" showErrorMessage="1" sqref="Q38:Q42 T38:T42" xr:uid="{00000000-0002-0000-0600-000009000000}">
      <formula1>"1,2,3,4,5,6,7,8,9,10,11,12,13,14,15,16,17,18,19,20,21,22,23,24"</formula1>
    </dataValidation>
    <dataValidation type="list" allowBlank="1" showInputMessage="1" showErrorMessage="1" sqref="E38:E42" xr:uid="{00000000-0002-0000-0600-00000A000000}">
      <formula1>"22,23,24,1,2,3,4"</formula1>
    </dataValidation>
    <dataValidation type="list" allowBlank="1" sqref="Q17" xr:uid="{00000000-0002-0000-0600-00000B000000}">
      <formula1>"5,6,7,8,9,10,11,12,13,14,15,16,17,18,19,20,21"</formula1>
    </dataValidation>
    <dataValidation type="list" allowBlank="1" showInputMessage="1" showErrorMessage="1" sqref="H38:H42" xr:uid="{00000000-0002-0000-0600-00000C000000}">
      <formula1>"22,23,24,1,2,3,4,5"</formula1>
    </dataValidation>
    <dataValidation type="list" allowBlank="1" showInputMessage="1" sqref="H14:H30 T14:T27" xr:uid="{00000000-0002-0000-0600-00000D000000}">
      <formula1>"5,6,7,8,9,10,11,12,13,14,15,16,17,18,19,20,21,22"</formula1>
    </dataValidation>
    <dataValidation type="list" allowBlank="1" showInputMessage="1" showErrorMessage="1" sqref="C38:D38" xr:uid="{00000000-0002-0000-0600-00000E000000}">
      <formula1>"Sun,Mon,The,Wed,Thu,Fri,Sat"</formula1>
    </dataValidation>
    <dataValidation type="list" allowBlank="1" showInputMessage="1" sqref="W9:X9 K14" xr:uid="{00000000-0002-0000-06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45566</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'2024.9'!C5:J5</f>
        <v>0</v>
      </c>
      <c r="D5" s="318"/>
      <c r="E5" s="318"/>
      <c r="F5" s="318"/>
      <c r="G5" s="318"/>
      <c r="H5" s="318"/>
      <c r="I5" s="318"/>
      <c r="J5" s="319"/>
      <c r="K5" s="112"/>
      <c r="L5" s="156" t="s">
        <v>38</v>
      </c>
      <c r="M5" s="317">
        <f>'2024.9'!M5:Q5</f>
        <v>0</v>
      </c>
      <c r="N5" s="318"/>
      <c r="O5" s="318"/>
      <c r="P5" s="318"/>
      <c r="Q5" s="319"/>
      <c r="R5" s="100"/>
      <c r="S5" s="156" t="s">
        <v>39</v>
      </c>
      <c r="T5" s="317">
        <f>'2024.9'!T5:Y5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45566</v>
      </c>
      <c r="C14" s="122" t="str">
        <f>TEXT(B14,"ddd")</f>
        <v>Tue</v>
      </c>
      <c r="D14" s="250"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45583</v>
      </c>
      <c r="O14" s="122" t="str">
        <f t="shared" ref="O14:O27" si="0">TEXT(N14,"ddd")</f>
        <v>Fri</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e">
        <f t="shared" ref="AE14:AE30" si="1">IF(E14="","",TIME(E14,G14, ))</f>
        <v>#VALUE!</v>
      </c>
      <c r="AF14" s="205" t="e">
        <f t="shared" ref="AF14:AF30" si="2">IF(H14="","",TIME(H14,J14, ))</f>
        <v>#VALUE!</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7" si="3">IF(Q14="","",TIME(Q14,S14, ))</f>
        <v>#VALUE!</v>
      </c>
      <c r="AO14" s="205" t="e">
        <f t="shared" ref="AO14:AO27"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45567</v>
      </c>
      <c r="C15" s="124" t="str">
        <f t="shared" ref="C15:C30" si="5">TEXT(B15,"ddd")</f>
        <v>Wed</v>
      </c>
      <c r="D15" s="251"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3" t="str">
        <f>IF(D15="",IF(W9="","",W9),"")</f>
        <v/>
      </c>
      <c r="L15" s="168"/>
      <c r="M15" s="169"/>
      <c r="N15" s="123">
        <f>N14+1</f>
        <v>45584</v>
      </c>
      <c r="O15" s="124" t="str">
        <f t="shared" si="0"/>
        <v>Sat</v>
      </c>
      <c r="P15" s="251" t="str">
        <f>IF(OR(WEEKDAY(N15)=1,WEEKDAY(N15)=7),"休日",IF(ISNA(VLOOKUP(N15,'(事務用)2024年度休日一覧(土日除く)'!A:B,2,FALSE)),"","休日"))</f>
        <v>休日</v>
      </c>
      <c r="Q15" s="164" t="str">
        <f>IF(P15="",Q9,"")</f>
        <v/>
      </c>
      <c r="R15" s="165" t="s">
        <v>3</v>
      </c>
      <c r="S15" s="194" t="str">
        <f>IF(P15="",IF(S9="","",S9),"")</f>
        <v/>
      </c>
      <c r="T15" s="164" t="str">
        <f>IF(P15="",Q10,"")</f>
        <v/>
      </c>
      <c r="U15" s="172" t="s">
        <v>3</v>
      </c>
      <c r="V15" s="195" t="str">
        <f>IF(P15="",IF(S10="","",S10),"")</f>
        <v/>
      </c>
      <c r="W15" s="124" t="str">
        <f>IF(P15="",IF(W9="","",W9),"")</f>
        <v/>
      </c>
      <c r="X15" s="182"/>
      <c r="Y15" s="196"/>
      <c r="AA15" s="58"/>
      <c r="AB15" s="58"/>
      <c r="AC15" s="58"/>
      <c r="AD15" s="69" t="s">
        <v>8</v>
      </c>
      <c r="AE15" s="206" t="e">
        <f t="shared" si="1"/>
        <v>#VALUE!</v>
      </c>
      <c r="AF15" s="206" t="e">
        <f t="shared" si="2"/>
        <v>#VALUE!</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str">
        <f t="shared" si="3"/>
        <v/>
      </c>
      <c r="AO15" s="206" t="str">
        <f t="shared" si="4"/>
        <v/>
      </c>
      <c r="AP15" s="239" t="e">
        <f t="shared" ref="AP15:AP27" si="11">IFERROR(AO15-AN15+IF(AN15&gt;=AO15,1),"")*24</f>
        <v>#VALUE!</v>
      </c>
      <c r="AQ15" s="239">
        <f t="shared" ref="AQ15:AQ27" si="12">IF(W15="",0,W15)</f>
        <v>0</v>
      </c>
      <c r="AR15" s="224" t="str">
        <f t="shared" ref="AR15:AR27" si="13">IFERROR(IF(X15="○",7.75,""),"")</f>
        <v/>
      </c>
      <c r="AS15" s="229" t="str">
        <f t="shared" ref="AS15:AS27" si="14">IFERROR(AP15-AQ15,"")</f>
        <v/>
      </c>
      <c r="AT15" s="241" t="str">
        <f t="shared" ref="AT15:AT27" si="15">IF(Y15="1日",0,IF(AS15="",AR15,AS15))</f>
        <v/>
      </c>
      <c r="AU15" s="35"/>
      <c r="AV15" s="35"/>
    </row>
    <row r="16" spans="1:48" ht="45" customHeight="1" x14ac:dyDescent="0.15">
      <c r="B16" s="123">
        <f t="shared" ref="B16:B30" si="16">B15+1</f>
        <v>45568</v>
      </c>
      <c r="C16" s="124" t="str">
        <f t="shared" si="5"/>
        <v>Thu</v>
      </c>
      <c r="D16" s="251"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7" si="17">N15+1</f>
        <v>45585</v>
      </c>
      <c r="O16" s="124" t="str">
        <f t="shared" si="0"/>
        <v>Sun</v>
      </c>
      <c r="P16" s="251" t="str">
        <f>IF(OR(WEEKDAY(N16)=1,WEEKDAY(N16)=7),"休日",IF(ISNA(VLOOKUP(N16,'(事務用)2024年度休日一覧(土日除く)'!A:B,2,FALSE)),"","休日"))</f>
        <v>休日</v>
      </c>
      <c r="Q16" s="164" t="str">
        <f>IF(P16="",Q9,"")</f>
        <v/>
      </c>
      <c r="R16" s="165" t="s">
        <v>3</v>
      </c>
      <c r="S16" s="194" t="str">
        <f>IF(P16="",IF(S9="","",S9),"")</f>
        <v/>
      </c>
      <c r="T16" s="164" t="str">
        <f>IF(P16="",Q10,"")</f>
        <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6"/>
        <v>#VALUE!</v>
      </c>
      <c r="AH16" s="230">
        <f t="shared" si="7"/>
        <v>0</v>
      </c>
      <c r="AI16" s="221" t="str">
        <f t="shared" si="8"/>
        <v/>
      </c>
      <c r="AJ16" s="230" t="str">
        <f t="shared" si="9"/>
        <v/>
      </c>
      <c r="AK16" s="236" t="str">
        <f t="shared" si="10"/>
        <v/>
      </c>
      <c r="AL16" s="35"/>
      <c r="AM16" s="68" t="s">
        <v>23</v>
      </c>
      <c r="AN16" s="210" t="str">
        <f t="shared" si="3"/>
        <v/>
      </c>
      <c r="AO16" s="210" t="str">
        <f t="shared" si="4"/>
        <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45569</v>
      </c>
      <c r="C17" s="124" t="str">
        <f t="shared" si="5"/>
        <v>Fri</v>
      </c>
      <c r="D17" s="251"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45586</v>
      </c>
      <c r="O17" s="124" t="str">
        <f t="shared" si="0"/>
        <v>Mon</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45570</v>
      </c>
      <c r="C18" s="124" t="str">
        <f t="shared" si="5"/>
        <v>Sat</v>
      </c>
      <c r="D18" s="251" t="str">
        <f>IF(OR(WEEKDAY(B18)=1,WEEKDAY(B18)=7),"休日",IF(ISNA(VLOOKUP(B18,'(事務用)2024年度休日一覧(土日除く)'!A:B,2,FALSE)),"","休日"))</f>
        <v>休日</v>
      </c>
      <c r="E18" s="164" t="str">
        <f>IF(D18="",Q9,"")</f>
        <v/>
      </c>
      <c r="F18" s="165" t="s">
        <v>3</v>
      </c>
      <c r="G18" s="170" t="str">
        <f>IF(D18="",IF(S9="","",S9),"")</f>
        <v/>
      </c>
      <c r="H18" s="164" t="str">
        <f>IF(D18="",Q10,"")</f>
        <v/>
      </c>
      <c r="I18" s="165" t="s">
        <v>3</v>
      </c>
      <c r="J18" s="166" t="str">
        <f>IF(D18="",IF(S10="","",S10),"")</f>
        <v/>
      </c>
      <c r="K18" s="213" t="str">
        <f>IF(D18="",IF(W9="","",W9),"")</f>
        <v/>
      </c>
      <c r="L18" s="168"/>
      <c r="M18" s="169"/>
      <c r="N18" s="123">
        <f t="shared" si="17"/>
        <v>45587</v>
      </c>
      <c r="O18" s="124" t="str">
        <f t="shared" si="0"/>
        <v>Tue</v>
      </c>
      <c r="P18" s="251"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9"/>
      <c r="AC18" s="61"/>
      <c r="AD18" s="71" t="s">
        <v>10</v>
      </c>
      <c r="AE18" s="207" t="str">
        <f t="shared" si="1"/>
        <v/>
      </c>
      <c r="AF18" s="207" t="str">
        <f t="shared" si="2"/>
        <v/>
      </c>
      <c r="AG18" s="230" t="e">
        <f t="shared" si="6"/>
        <v>#VALUE!</v>
      </c>
      <c r="AH18" s="230">
        <f t="shared" si="7"/>
        <v>0</v>
      </c>
      <c r="AI18" s="221" t="str">
        <f t="shared" si="8"/>
        <v/>
      </c>
      <c r="AJ18" s="230" t="str">
        <f t="shared" si="9"/>
        <v/>
      </c>
      <c r="AK18" s="236" t="str">
        <f t="shared" si="10"/>
        <v/>
      </c>
      <c r="AL18" s="35"/>
      <c r="AM18" s="68" t="s">
        <v>25</v>
      </c>
      <c r="AN18" s="210" t="e">
        <f t="shared" si="3"/>
        <v>#VALUE!</v>
      </c>
      <c r="AO18" s="210" t="e">
        <f t="shared" si="4"/>
        <v>#VALUE!</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45571</v>
      </c>
      <c r="C19" s="124" t="str">
        <f t="shared" si="5"/>
        <v>Sun</v>
      </c>
      <c r="D19" s="251" t="str">
        <f>IF(OR(WEEKDAY(B19)=1,WEEKDAY(B19)=7),"休日",IF(ISNA(VLOOKUP(B19,'(事務用)2024年度休日一覧(土日除く)'!A:B,2,FALSE)),"","休日"))</f>
        <v>休日</v>
      </c>
      <c r="E19" s="164" t="str">
        <f>IF(D19="",Q9,"")</f>
        <v/>
      </c>
      <c r="F19" s="165" t="s">
        <v>3</v>
      </c>
      <c r="G19" s="167" t="str">
        <f>IF(D19="",IF(S9="","",S9),"")</f>
        <v/>
      </c>
      <c r="H19" s="171" t="str">
        <f>IF(D19="",Q10,"")</f>
        <v/>
      </c>
      <c r="I19" s="165" t="s">
        <v>3</v>
      </c>
      <c r="J19" s="166" t="str">
        <f>IF(D19="",IF(S10="","",S10),"")</f>
        <v/>
      </c>
      <c r="K19" s="213" t="str">
        <f>IF(D19="",IF(W9="","",W9),"")</f>
        <v/>
      </c>
      <c r="L19" s="168"/>
      <c r="M19" s="169"/>
      <c r="N19" s="123">
        <f t="shared" si="17"/>
        <v>45588</v>
      </c>
      <c r="O19" s="124" t="str">
        <f t="shared" si="0"/>
        <v>Wed</v>
      </c>
      <c r="P19" s="251"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6" t="str">
        <f>IF(P19="",IF(W9="","",W9),"")</f>
        <v/>
      </c>
      <c r="X19" s="168"/>
      <c r="Y19" s="197"/>
      <c r="Z19" s="44"/>
      <c r="AA19" s="67"/>
      <c r="AB19" s="67"/>
      <c r="AC19" s="67"/>
      <c r="AD19" s="71" t="s">
        <v>11</v>
      </c>
      <c r="AE19" s="208" t="str">
        <f t="shared" si="1"/>
        <v/>
      </c>
      <c r="AF19" s="208" t="str">
        <f t="shared" si="2"/>
        <v/>
      </c>
      <c r="AG19" s="231" t="e">
        <f t="shared" si="6"/>
        <v>#VALUE!</v>
      </c>
      <c r="AH19" s="231">
        <f t="shared" si="7"/>
        <v>0</v>
      </c>
      <c r="AI19" s="227" t="str">
        <f t="shared" si="8"/>
        <v/>
      </c>
      <c r="AJ19" s="231" t="str">
        <f t="shared" si="9"/>
        <v/>
      </c>
      <c r="AK19" s="235" t="str">
        <f>IF(M19="1日",0,IF(AJ19="",AI19,AJ19))</f>
        <v/>
      </c>
      <c r="AL19" s="67"/>
      <c r="AM19" s="68" t="s">
        <v>26</v>
      </c>
      <c r="AN19" s="208" t="e">
        <f t="shared" si="3"/>
        <v>#VALUE!</v>
      </c>
      <c r="AO19" s="210" t="e">
        <f t="shared" si="4"/>
        <v>#VALUE!</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45572</v>
      </c>
      <c r="C20" s="124" t="str">
        <f t="shared" si="5"/>
        <v>Mon</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45589</v>
      </c>
      <c r="O20" s="124" t="str">
        <f t="shared" si="0"/>
        <v>Thu</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45573</v>
      </c>
      <c r="C21" s="124" t="str">
        <f t="shared" si="5"/>
        <v>Tue</v>
      </c>
      <c r="D21" s="251"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5" t="str">
        <f>IF(D21="",IF(W9="","",W9),"")</f>
        <v/>
      </c>
      <c r="L21" s="180"/>
      <c r="M21" s="173"/>
      <c r="N21" s="123">
        <f t="shared" si="17"/>
        <v>45590</v>
      </c>
      <c r="O21" s="124" t="str">
        <f t="shared" si="0"/>
        <v>Fri</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e">
        <f t="shared" si="1"/>
        <v>#VALUE!</v>
      </c>
      <c r="AF21" s="207" t="e">
        <f t="shared" si="2"/>
        <v>#VALUE!</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45574</v>
      </c>
      <c r="C22" s="124" t="str">
        <f t="shared" si="5"/>
        <v>Wed</v>
      </c>
      <c r="D22" s="251"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45591</v>
      </c>
      <c r="O22" s="124" t="str">
        <f t="shared" si="0"/>
        <v>Sat</v>
      </c>
      <c r="P22" s="251" t="str">
        <f>IF(OR(WEEKDAY(N22)=1,WEEKDAY(N22)=7),"休日",IF(ISNA(VLOOKUP(N22,'(事務用)2024年度休日一覧(土日除く)'!A:B,2,FALSE)),"","休日"))</f>
        <v>休日</v>
      </c>
      <c r="Q22" s="164" t="str">
        <f>IF(P22="",Q9,"")</f>
        <v/>
      </c>
      <c r="R22" s="165" t="s">
        <v>3</v>
      </c>
      <c r="S22" s="194" t="str">
        <f>IF(P22="",IF(S9="","",S9),"")</f>
        <v/>
      </c>
      <c r="T22" s="164" t="str">
        <f>IF(P22="",Q10,"")</f>
        <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6"/>
        <v>#VALUE!</v>
      </c>
      <c r="AH22" s="232">
        <f t="shared" si="7"/>
        <v>0</v>
      </c>
      <c r="AI22" s="222" t="str">
        <f t="shared" si="8"/>
        <v/>
      </c>
      <c r="AJ22" s="232" t="str">
        <f t="shared" si="9"/>
        <v/>
      </c>
      <c r="AK22" s="236" t="str">
        <f t="shared" si="10"/>
        <v/>
      </c>
      <c r="AL22" s="35"/>
      <c r="AM22" s="68" t="s">
        <v>29</v>
      </c>
      <c r="AN22" s="210" t="str">
        <f t="shared" si="3"/>
        <v/>
      </c>
      <c r="AO22" s="210" t="str">
        <f t="shared" si="4"/>
        <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45575</v>
      </c>
      <c r="C23" s="124" t="str">
        <f t="shared" si="5"/>
        <v>Thu</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45592</v>
      </c>
      <c r="O23" s="124" t="str">
        <f t="shared" si="0"/>
        <v>Sun</v>
      </c>
      <c r="P23" s="251" t="str">
        <f>IF(OR(WEEKDAY(N23)=1,WEEKDAY(N23)=7),"休日",IF(ISNA(VLOOKUP(N23,'(事務用)2024年度休日一覧(土日除く)'!A:B,2,FALSE)),"","休日"))</f>
        <v>休日</v>
      </c>
      <c r="Q23" s="164" t="str">
        <f>IF(P23="",Q9,"")</f>
        <v/>
      </c>
      <c r="R23" s="165" t="s">
        <v>3</v>
      </c>
      <c r="S23" s="194" t="str">
        <f>IF(P23="",IF(S9="","",S9),"")</f>
        <v/>
      </c>
      <c r="T23" s="164" t="str">
        <f>IF(P23="",Q10,"")</f>
        <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str">
        <f t="shared" si="3"/>
        <v/>
      </c>
      <c r="AO23" s="210" t="str">
        <f t="shared" si="4"/>
        <v/>
      </c>
      <c r="AP23" s="240" t="e">
        <f t="shared" si="11"/>
        <v>#VALUE!</v>
      </c>
      <c r="AQ23" s="240">
        <f t="shared" si="12"/>
        <v>0</v>
      </c>
      <c r="AR23" s="225" t="str">
        <f t="shared" si="13"/>
        <v/>
      </c>
      <c r="AS23" s="242" t="str">
        <f t="shared" si="14"/>
        <v/>
      </c>
      <c r="AT23" s="241" t="str">
        <f t="shared" si="15"/>
        <v/>
      </c>
    </row>
    <row r="24" spans="1:48" ht="45" customHeight="1" x14ac:dyDescent="0.15">
      <c r="B24" s="123">
        <f t="shared" si="16"/>
        <v>45576</v>
      </c>
      <c r="C24" s="124" t="str">
        <f t="shared" si="5"/>
        <v>Fri</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45593</v>
      </c>
      <c r="O24" s="124" t="str">
        <f t="shared" si="0"/>
        <v>Mon</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45577</v>
      </c>
      <c r="C25" s="124" t="str">
        <f t="shared" si="5"/>
        <v>Sat</v>
      </c>
      <c r="D25" s="251" t="str">
        <f>IF(OR(WEEKDAY(B25)=1,WEEKDAY(B25)=7),"休日",IF(ISNA(VLOOKUP(B25,'(事務用)2024年度休日一覧(土日除く)'!A:B,2,FALSE)),"","休日"))</f>
        <v>休日</v>
      </c>
      <c r="E25" s="164" t="str">
        <f>IF(D25="",Q9,"")</f>
        <v/>
      </c>
      <c r="F25" s="165" t="s">
        <v>3</v>
      </c>
      <c r="G25" s="167" t="str">
        <f>IF(D25="",IF(S9="","",S9),"")</f>
        <v/>
      </c>
      <c r="H25" s="174" t="str">
        <f>IF(D25="",Q10,"")</f>
        <v/>
      </c>
      <c r="I25" s="172" t="s">
        <v>3</v>
      </c>
      <c r="J25" s="166" t="str">
        <f>IF(D25="",IF(S10="","",S10),"")</f>
        <v/>
      </c>
      <c r="K25" s="215" t="str">
        <f>IF(D25="",IF(W9="","",W9),"")</f>
        <v/>
      </c>
      <c r="L25" s="180"/>
      <c r="M25" s="114"/>
      <c r="N25" s="123">
        <f t="shared" si="17"/>
        <v>45594</v>
      </c>
      <c r="O25" s="124" t="str">
        <f t="shared" si="0"/>
        <v>Tue</v>
      </c>
      <c r="P25" s="251"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9" t="str">
        <f>IF(P25="",IF(W9="","",W9),"")</f>
        <v/>
      </c>
      <c r="X25" s="180"/>
      <c r="Y25" s="246"/>
      <c r="Z25" s="44"/>
      <c r="AA25" s="12"/>
      <c r="AB25" s="12"/>
      <c r="AC25" s="22"/>
      <c r="AD25" s="71" t="s">
        <v>17</v>
      </c>
      <c r="AE25" s="209" t="str">
        <f t="shared" si="1"/>
        <v/>
      </c>
      <c r="AF25" s="209" t="str">
        <f t="shared" si="2"/>
        <v/>
      </c>
      <c r="AG25" s="232" t="e">
        <f t="shared" si="6"/>
        <v>#VALUE!</v>
      </c>
      <c r="AH25" s="232">
        <f t="shared" si="7"/>
        <v>0</v>
      </c>
      <c r="AI25" s="222" t="str">
        <f t="shared" si="8"/>
        <v/>
      </c>
      <c r="AJ25" s="232" t="str">
        <f t="shared" si="9"/>
        <v/>
      </c>
      <c r="AK25" s="236" t="str">
        <f t="shared" si="10"/>
        <v/>
      </c>
      <c r="AM25" s="68" t="s">
        <v>32</v>
      </c>
      <c r="AN25" s="210" t="e">
        <f t="shared" si="3"/>
        <v>#VALUE!</v>
      </c>
      <c r="AO25" s="210" t="e">
        <f t="shared" si="4"/>
        <v>#VALUE!</v>
      </c>
      <c r="AP25" s="240" t="e">
        <f t="shared" si="11"/>
        <v>#VALUE!</v>
      </c>
      <c r="AQ25" s="240">
        <f t="shared" si="12"/>
        <v>0</v>
      </c>
      <c r="AR25" s="225" t="str">
        <f t="shared" si="13"/>
        <v/>
      </c>
      <c r="AS25" s="242" t="str">
        <f t="shared" si="14"/>
        <v/>
      </c>
      <c r="AT25" s="241" t="str">
        <f t="shared" si="15"/>
        <v/>
      </c>
    </row>
    <row r="26" spans="1:48" ht="45" customHeight="1" x14ac:dyDescent="0.15">
      <c r="B26" s="123">
        <f t="shared" si="16"/>
        <v>45578</v>
      </c>
      <c r="C26" s="124" t="str">
        <f t="shared" si="5"/>
        <v>Sun</v>
      </c>
      <c r="D26" s="251" t="str">
        <f>IF(OR(WEEKDAY(B26)=1,WEEKDAY(B26)=7),"休日",IF(ISNA(VLOOKUP(B26,'(事務用)2024年度休日一覧(土日除く)'!A:B,2,FALSE)),"","休日"))</f>
        <v>休日</v>
      </c>
      <c r="E26" s="164" t="str">
        <f>IF(D26="",Q9,"")</f>
        <v/>
      </c>
      <c r="F26" s="165" t="s">
        <v>3</v>
      </c>
      <c r="G26" s="167" t="str">
        <f>IF(D26="",IF(S9="","",S9),"")</f>
        <v/>
      </c>
      <c r="H26" s="164" t="str">
        <f>IF(D26="",Q10,"")</f>
        <v/>
      </c>
      <c r="I26" s="172" t="s">
        <v>3</v>
      </c>
      <c r="J26" s="167" t="str">
        <f>IF(D26="",IF(S10="","",S10),"")</f>
        <v/>
      </c>
      <c r="K26" s="213" t="str">
        <f>IF(D26="",IF(W9="","",W9),"")</f>
        <v/>
      </c>
      <c r="L26" s="180"/>
      <c r="M26" s="169"/>
      <c r="N26" s="125">
        <f t="shared" si="17"/>
        <v>45595</v>
      </c>
      <c r="O26" s="126" t="str">
        <f t="shared" si="0"/>
        <v>Wed</v>
      </c>
      <c r="P26" s="252" t="str">
        <f>IF(OR(WEEKDAY(N26)=1,WEEKDAY(N26)=7),"休日",IF(ISNA(VLOOKUP(N26,'(事務用)2024年度休日一覧(土日除く)'!A:B,2,FALSE)),"","休日"))</f>
        <v/>
      </c>
      <c r="Q26" s="174">
        <f>IF(P26="",Q9,"")</f>
        <v>0</v>
      </c>
      <c r="R26" s="165" t="s">
        <v>3</v>
      </c>
      <c r="S26" s="212" t="str">
        <f>IF(P26="",IF(S9="","",S9),"")</f>
        <v/>
      </c>
      <c r="T26" s="174">
        <f>IF(P26="",Q10,"")</f>
        <v>0</v>
      </c>
      <c r="U26" s="184" t="s">
        <v>3</v>
      </c>
      <c r="V26" s="181" t="str">
        <f>IF(P26="",IF(S10="","",S10),"")</f>
        <v/>
      </c>
      <c r="W26" s="124" t="str">
        <f>IF(P26="",IF(W9="","",W9),"")</f>
        <v/>
      </c>
      <c r="X26" s="180"/>
      <c r="Y26" s="197"/>
      <c r="Z26" s="44"/>
      <c r="AA26" s="12"/>
      <c r="AB26" s="12"/>
      <c r="AC26" s="22"/>
      <c r="AD26" s="71" t="s">
        <v>18</v>
      </c>
      <c r="AE26" s="209" t="str">
        <f t="shared" si="1"/>
        <v/>
      </c>
      <c r="AF26" s="209" t="str">
        <f t="shared" si="2"/>
        <v/>
      </c>
      <c r="AG26" s="232" t="e">
        <f t="shared" si="6"/>
        <v>#VALUE!</v>
      </c>
      <c r="AH26" s="232">
        <f t="shared" si="7"/>
        <v>0</v>
      </c>
      <c r="AI26" s="222" t="str">
        <f t="shared" si="8"/>
        <v/>
      </c>
      <c r="AJ26" s="232" t="str">
        <f t="shared" si="9"/>
        <v/>
      </c>
      <c r="AK26" s="236" t="str">
        <f t="shared" si="10"/>
        <v/>
      </c>
      <c r="AM26" s="68" t="s">
        <v>33</v>
      </c>
      <c r="AN26" s="210" t="e">
        <f t="shared" si="3"/>
        <v>#VALUE!</v>
      </c>
      <c r="AO26" s="210" t="e">
        <f t="shared" si="4"/>
        <v>#VALUE!</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45579</v>
      </c>
      <c r="C27" s="124" t="str">
        <f t="shared" si="5"/>
        <v>Mon</v>
      </c>
      <c r="D27" s="251" t="str">
        <f>IF(OR(WEEKDAY(B27)=1,WEEKDAY(B27)=7),"休日",IF(ISNA(VLOOKUP(B27,'(事務用)2024年度休日一覧(土日除く)'!A:B,2,FALSE)),"","休日"))</f>
        <v>休日</v>
      </c>
      <c r="E27" s="164" t="str">
        <f>IF(D27="",Q9,"")</f>
        <v/>
      </c>
      <c r="F27" s="165" t="s">
        <v>3</v>
      </c>
      <c r="G27" s="166" t="str">
        <f>IF(D27="",IF(S9="","",S9),"")</f>
        <v/>
      </c>
      <c r="H27" s="164" t="str">
        <f>IF(D27="",Q10,"")</f>
        <v/>
      </c>
      <c r="I27" s="165" t="s">
        <v>3</v>
      </c>
      <c r="J27" s="166" t="str">
        <f>IF(D27="",IF(S10="","",S10),"")</f>
        <v/>
      </c>
      <c r="K27" s="215" t="str">
        <f>IF(D27="",IF(W9="","",W9),"")</f>
        <v/>
      </c>
      <c r="L27" s="180"/>
      <c r="M27" s="185"/>
      <c r="N27" s="125">
        <f t="shared" si="17"/>
        <v>45596</v>
      </c>
      <c r="O27" s="126" t="str">
        <f t="shared" si="0"/>
        <v>Thu</v>
      </c>
      <c r="P27" s="252" t="str">
        <f>IF(OR(WEEKDAY(N27)=1,WEEKDAY(N27)=7),"休日",IF(ISNA(VLOOKUP(N27,'(事務用)2024年度休日一覧(土日除く)'!A:B,2,FALSE)),"","休日"))</f>
        <v/>
      </c>
      <c r="Q27" s="174">
        <f>IF(P27="",Q9,"")</f>
        <v>0</v>
      </c>
      <c r="R27" s="187" t="s">
        <v>3</v>
      </c>
      <c r="S27" s="212" t="str">
        <f>IF(P27="",IF(S9="","",S9),"")</f>
        <v/>
      </c>
      <c r="T27" s="174">
        <f>IF(P27="",Q10,"")</f>
        <v>0</v>
      </c>
      <c r="U27" s="202" t="s">
        <v>3</v>
      </c>
      <c r="V27" s="200" t="str">
        <f>IF(P27="",IF(S10="","",S10),"")</f>
        <v/>
      </c>
      <c r="W27" s="124" t="str">
        <f>IF(P27="",IF(W9="","",W9),"")</f>
        <v/>
      </c>
      <c r="X27" s="180"/>
      <c r="Y27" s="197"/>
      <c r="Z27" s="44"/>
      <c r="AA27" s="23"/>
      <c r="AB27" s="254"/>
      <c r="AC27" s="18"/>
      <c r="AD27" s="71" t="s">
        <v>19</v>
      </c>
      <c r="AE27" s="207" t="str">
        <f t="shared" si="1"/>
        <v/>
      </c>
      <c r="AF27" s="207" t="str">
        <f t="shared" si="2"/>
        <v/>
      </c>
      <c r="AG27" s="230" t="e">
        <f t="shared" si="6"/>
        <v>#VALUE!</v>
      </c>
      <c r="AH27" s="230">
        <f t="shared" si="7"/>
        <v>0</v>
      </c>
      <c r="AI27" s="221" t="str">
        <f t="shared" si="8"/>
        <v/>
      </c>
      <c r="AJ27" s="230" t="str">
        <f t="shared" si="9"/>
        <v/>
      </c>
      <c r="AK27" s="236" t="str">
        <f t="shared" si="10"/>
        <v/>
      </c>
      <c r="AM27" s="68" t="s">
        <v>76</v>
      </c>
      <c r="AN27" s="211" t="e">
        <f t="shared" si="3"/>
        <v>#VALUE!</v>
      </c>
      <c r="AO27" s="210" t="e">
        <f t="shared" si="4"/>
        <v>#VALUE!</v>
      </c>
      <c r="AP27" s="240" t="e">
        <f t="shared" si="11"/>
        <v>#VALUE!</v>
      </c>
      <c r="AQ27" s="240">
        <f t="shared" si="12"/>
        <v>0</v>
      </c>
      <c r="AR27" s="225" t="str">
        <f t="shared" si="13"/>
        <v/>
      </c>
      <c r="AS27" s="242" t="str">
        <f t="shared" si="14"/>
        <v/>
      </c>
      <c r="AT27" s="243" t="str">
        <f t="shared" si="15"/>
        <v/>
      </c>
    </row>
    <row r="28" spans="1:48" ht="45" customHeight="1" x14ac:dyDescent="0.15">
      <c r="B28" s="123">
        <f t="shared" si="16"/>
        <v>45580</v>
      </c>
      <c r="C28" s="124" t="str">
        <f t="shared" si="5"/>
        <v>Tue</v>
      </c>
      <c r="D28" s="251"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e">
        <f t="shared" si="1"/>
        <v>#VALUE!</v>
      </c>
      <c r="AF28" s="207" t="e">
        <f t="shared" si="2"/>
        <v>#VALUE!</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45581</v>
      </c>
      <c r="C29" s="126" t="str">
        <f t="shared" si="5"/>
        <v>Wed</v>
      </c>
      <c r="D29" s="252"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e">
        <f t="shared" si="1"/>
        <v>#VALUE!</v>
      </c>
      <c r="AF29" s="207" t="e">
        <f t="shared" si="2"/>
        <v>#VALUE!</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45582</v>
      </c>
      <c r="C30" s="128" t="str">
        <f t="shared" si="5"/>
        <v>Thu</v>
      </c>
      <c r="D30" s="256"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1" t="s">
        <v>84</v>
      </c>
      <c r="P30" s="312"/>
      <c r="Q30" s="312"/>
      <c r="R30" s="313"/>
      <c r="S30" s="124">
        <f>COUNT(B14:B30,N14:N27)</f>
        <v>31</v>
      </c>
      <c r="T30" s="311" t="s">
        <v>85</v>
      </c>
      <c r="U30" s="312"/>
      <c r="V30" s="312"/>
      <c r="W30" s="312"/>
      <c r="X30" s="332">
        <f>SUM(AK14:AK30,AT14:AT27)</f>
        <v>0</v>
      </c>
      <c r="Y30" s="333"/>
      <c r="Z30" s="46"/>
      <c r="AA30" s="3"/>
      <c r="AB30" s="257"/>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197" priority="31" stopIfTrue="1">
      <formula>D14="休日"</formula>
    </cfRule>
  </conditionalFormatting>
  <conditionalFormatting sqref="D14:E30 G14:H30 J14:M30">
    <cfRule type="expression" dxfId="196" priority="2" stopIfTrue="1">
      <formula>$D14="休日"</formula>
    </cfRule>
  </conditionalFormatting>
  <conditionalFormatting sqref="E14:E30 Q14:Q27">
    <cfRule type="expression" dxfId="195" priority="15" stopIfTrue="1">
      <formula>D14="休日"</formula>
    </cfRule>
  </conditionalFormatting>
  <conditionalFormatting sqref="G14:G30 S14:S27">
    <cfRule type="expression" dxfId="194" priority="3" stopIfTrue="1">
      <formula>D14="休日"</formula>
    </cfRule>
  </conditionalFormatting>
  <conditionalFormatting sqref="H14:H30 T14:T27">
    <cfRule type="expression" dxfId="193" priority="16" stopIfTrue="1">
      <formula>D14="休日"</formula>
    </cfRule>
  </conditionalFormatting>
  <conditionalFormatting sqref="J14:J30 V14:V27">
    <cfRule type="expression" dxfId="192" priority="10" stopIfTrue="1">
      <formula>D14="休日"</formula>
    </cfRule>
  </conditionalFormatting>
  <conditionalFormatting sqref="K14:K30">
    <cfRule type="expression" dxfId="191" priority="4" stopIfTrue="1">
      <formula>D14="休日"</formula>
    </cfRule>
  </conditionalFormatting>
  <conditionalFormatting sqref="L14:L30">
    <cfRule type="expression" dxfId="190" priority="28" stopIfTrue="1">
      <formula>D14="休日"</formula>
    </cfRule>
  </conditionalFormatting>
  <conditionalFormatting sqref="M14:M30">
    <cfRule type="expression" dxfId="189" priority="7" stopIfTrue="1">
      <formula>D14="休日"</formula>
    </cfRule>
  </conditionalFormatting>
  <conditionalFormatting sqref="N14:N27 B14:B30">
    <cfRule type="expression" dxfId="188" priority="33" stopIfTrue="1">
      <formula>D14="休日"</formula>
    </cfRule>
  </conditionalFormatting>
  <conditionalFormatting sqref="O14:O27 C14:C30">
    <cfRule type="expression" dxfId="187" priority="32" stopIfTrue="1">
      <formula>D14="休日"</formula>
    </cfRule>
  </conditionalFormatting>
  <conditionalFormatting sqref="P14:Q27 S14:T27 V14:Y27">
    <cfRule type="expression" dxfId="186" priority="1" stopIfTrue="1">
      <formula>$P14="休日"</formula>
    </cfRule>
  </conditionalFormatting>
  <conditionalFormatting sqref="Q14:Q27 E14:E30">
    <cfRule type="expression" dxfId="185" priority="22" stopIfTrue="1">
      <formula>E14&lt;=4</formula>
    </cfRule>
    <cfRule type="expression" dxfId="184" priority="25" stopIfTrue="1">
      <formula>E14&gt;=22</formula>
    </cfRule>
  </conditionalFormatting>
  <conditionalFormatting sqref="R14:R27 F14:F30">
    <cfRule type="expression" dxfId="183" priority="9" stopIfTrue="1">
      <formula>D14="休日"</formula>
    </cfRule>
    <cfRule type="expression" dxfId="182" priority="21" stopIfTrue="1">
      <formula>E14&lt;=4</formula>
    </cfRule>
    <cfRule type="expression" dxfId="181" priority="14" stopIfTrue="1">
      <formula>E14=0</formula>
    </cfRule>
    <cfRule type="expression" dxfId="180" priority="30" stopIfTrue="1">
      <formula>E14&gt;=22</formula>
    </cfRule>
  </conditionalFormatting>
  <conditionalFormatting sqref="S14:S27 G14:G30">
    <cfRule type="expression" dxfId="179" priority="20" stopIfTrue="1">
      <formula>E14&lt;=4</formula>
    </cfRule>
    <cfRule type="expression" dxfId="178" priority="24" stopIfTrue="1">
      <formula>E14&gt;=22</formula>
    </cfRule>
    <cfRule type="expression" dxfId="177" priority="13" stopIfTrue="1">
      <formula>E14=0</formula>
    </cfRule>
  </conditionalFormatting>
  <conditionalFormatting sqref="T14:T27 H14:H30">
    <cfRule type="expression" dxfId="176" priority="19" stopIfTrue="1">
      <formula>H14&lt;=4</formula>
    </cfRule>
    <cfRule type="expression" dxfId="175" priority="26" stopIfTrue="1">
      <formula>H14&gt;=22</formula>
    </cfRule>
  </conditionalFormatting>
  <conditionalFormatting sqref="U14:U27 I14:I30">
    <cfRule type="expression" dxfId="174" priority="8" stopIfTrue="1">
      <formula>D14="休日"</formula>
    </cfRule>
    <cfRule type="expression" dxfId="173" priority="18" stopIfTrue="1">
      <formula>H14&lt;=4</formula>
    </cfRule>
    <cfRule type="expression" dxfId="172" priority="29" stopIfTrue="1">
      <formula>H14&gt;=22</formula>
    </cfRule>
    <cfRule type="expression" dxfId="171" priority="12" stopIfTrue="1">
      <formula>H14=0</formula>
    </cfRule>
  </conditionalFormatting>
  <conditionalFormatting sqref="V14:V27 J14:J30">
    <cfRule type="expression" dxfId="170" priority="11" stopIfTrue="1">
      <formula>H14=0</formula>
    </cfRule>
    <cfRule type="expression" dxfId="169" priority="23" stopIfTrue="1">
      <formula>H14&gt;=22</formula>
    </cfRule>
    <cfRule type="expression" dxfId="168" priority="17" stopIfTrue="1">
      <formula>H14&lt;=4</formula>
    </cfRule>
  </conditionalFormatting>
  <conditionalFormatting sqref="W14:W27">
    <cfRule type="expression" dxfId="167" priority="6" stopIfTrue="1">
      <formula>P14="休日"</formula>
    </cfRule>
  </conditionalFormatting>
  <conditionalFormatting sqref="X14:X27">
    <cfRule type="expression" dxfId="166" priority="5" stopIfTrue="1">
      <formula>P14="休日"</formula>
    </cfRule>
  </conditionalFormatting>
  <conditionalFormatting sqref="Y14:Y27">
    <cfRule type="expression" dxfId="165" priority="27" stopIfTrue="1">
      <formula>P14="休日"</formula>
    </cfRule>
  </conditionalFormatting>
  <dataValidations count="16">
    <dataValidation type="list" allowBlank="1" showInputMessage="1" showErrorMessage="1" sqref="K15:K30 W14:W27" xr:uid="{00000000-0002-0000-0700-000000000000}">
      <formula1>"0.5,1,1.5,2,2.5,3,3.5,4,4.5,5,5.5,6,6.5,7,7.5,8"</formula1>
    </dataValidation>
    <dataValidation type="list" allowBlank="1" showInputMessage="1" showErrorMessage="1" sqref="K38:M42 W38:Y42" xr:uid="{00000000-0002-0000-0700-000001000000}">
      <formula1>"lecture,entrance examination,university administration,other(except your research)"</formula1>
    </dataValidation>
    <dataValidation type="list" allowBlank="1" showInputMessage="1" sqref="G14:G30 S14:S27 S9:S10 J14:J30 V14:V27" xr:uid="{00000000-0002-0000-0700-000002000000}">
      <formula1>"00,01,02,03,04,05,06,07,08,09,10,11,12,13,14,15,16,17,18,19,20,21,22,23,24,25,26,27,28,29,30,31,32,33,34,35,36,37,38,39,40,41,42,43,44,45,46,47,48,49,50,51,52,53,54,55,56,57,58,59"</formula1>
    </dataValidation>
    <dataValidation type="list" allowBlank="1" showInputMessage="1" showErrorMessage="1" sqref="Y14:Y27 M14:M30" xr:uid="{00000000-0002-0000-0700-000003000000}">
      <formula1>"One day,Half a day"</formula1>
    </dataValidation>
    <dataValidation type="list" allowBlank="1" showInputMessage="1" showErrorMessage="1" sqref="J38:J42 V38:V42 S38:S42 G38:G42" xr:uid="{00000000-0002-0000-0700-000004000000}">
      <formula1>"00,01,02,03,04,05,06,07,08,09,10,11,12,13,14,15,16,17,18,19,20,21,22,23,24,25,26,27,28,29,30,31,32,33,34,35,36,37,38,39,40,41,42,43,44,45,46,47,48,49,50,51,52,53,54,55,56,57,58,59"</formula1>
    </dataValidation>
    <dataValidation type="list" allowBlank="1" showInputMessage="1" sqref="Q9:Q10 Q14:Q16 E14:E30 Q18:Q27" xr:uid="{00000000-0002-0000-0700-000005000000}">
      <formula1>"5,6,7,8,9,10,11,12,13,14,15,16,17,18,19,20,21"</formula1>
    </dataValidation>
    <dataValidation type="list" allowBlank="1" showInputMessage="1" showErrorMessage="1" sqref="B38:B42 N38:N42" xr:uid="{00000000-0002-0000-0700-000006000000}">
      <formula1>"1,2,3,4,5,6,7,8,9,10,11,12,13,14,15,16,17,18,19,20,21,22,23,24,25,26,27,28,29,30,31"</formula1>
    </dataValidation>
    <dataValidation type="list" allowBlank="1" showInputMessage="1" showErrorMessage="1" sqref="O38:P42 C39:D42" xr:uid="{00000000-0002-0000-0700-000007000000}">
      <formula1>"Sun,Mon,Tue,Wed,Thu,Fri,Sat"</formula1>
    </dataValidation>
    <dataValidation type="list" allowBlank="1" showInputMessage="1" showErrorMessage="1" sqref="L14:L30 X14:X27" xr:uid="{00000000-0002-0000-0700-000008000000}">
      <formula1>"○"</formula1>
    </dataValidation>
    <dataValidation type="list" allowBlank="1" showInputMessage="1" showErrorMessage="1" sqref="Q38:Q42 T38:T42" xr:uid="{00000000-0002-0000-0700-000009000000}">
      <formula1>"1,2,3,4,5,6,7,8,9,10,11,12,13,14,15,16,17,18,19,20,21,22,23,24"</formula1>
    </dataValidation>
    <dataValidation type="list" allowBlank="1" showInputMessage="1" showErrorMessage="1" sqref="E38:E42" xr:uid="{00000000-0002-0000-0700-00000A000000}">
      <formula1>"22,23,24,1,2,3,4"</formula1>
    </dataValidation>
    <dataValidation type="list" allowBlank="1" sqref="Q17" xr:uid="{00000000-0002-0000-0700-00000B000000}">
      <formula1>"5,6,7,8,9,10,11,12,13,14,15,16,17,18,19,20,21"</formula1>
    </dataValidation>
    <dataValidation type="list" allowBlank="1" showInputMessage="1" showErrorMessage="1" sqref="H38:H42" xr:uid="{00000000-0002-0000-0700-00000C000000}">
      <formula1>"22,23,24,1,2,3,4,5"</formula1>
    </dataValidation>
    <dataValidation type="list" allowBlank="1" showInputMessage="1" sqref="H14:H30 T14:T27" xr:uid="{00000000-0002-0000-0700-00000D000000}">
      <formula1>"5,6,7,8,9,10,11,12,13,14,15,16,17,18,19,20,21,22"</formula1>
    </dataValidation>
    <dataValidation type="list" allowBlank="1" showInputMessage="1" showErrorMessage="1" sqref="C38:D38" xr:uid="{00000000-0002-0000-0700-00000E000000}">
      <formula1>"Sun,Mon,The,Wed,Thu,Fri,Sat"</formula1>
    </dataValidation>
    <dataValidation type="list" allowBlank="1" showInputMessage="1" sqref="W9:X9 K14" xr:uid="{00000000-0002-0000-07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1"/>
  <sheetViews>
    <sheetView view="pageBreakPreview" zoomScale="70" zoomScaleNormal="100" zoomScaleSheetLayoutView="70" workbookViewId="0">
      <selection activeCell="Q9" sqref="Q9"/>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6"/>
      <c r="E1" s="276"/>
      <c r="F1" s="276"/>
      <c r="G1" s="53"/>
      <c r="H1" s="39"/>
      <c r="I1" s="39"/>
      <c r="J1" s="39"/>
      <c r="K1" s="39"/>
      <c r="L1" s="204" t="s">
        <v>45</v>
      </c>
      <c r="M1" s="74"/>
      <c r="N1" s="74"/>
      <c r="O1" s="74"/>
      <c r="P1" s="74"/>
      <c r="Q1" s="74"/>
      <c r="R1" s="52"/>
      <c r="S1" s="52"/>
      <c r="T1" s="3"/>
      <c r="U1" s="3"/>
      <c r="V1" s="336">
        <v>45597</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79"/>
      <c r="X2" s="79"/>
      <c r="Y2" s="5"/>
      <c r="Z2" s="5"/>
      <c r="AA2" s="5"/>
      <c r="AB2" s="5"/>
      <c r="AC2" s="5"/>
      <c r="AD2" s="6"/>
      <c r="AE2" s="5"/>
      <c r="AF2" s="5"/>
      <c r="AG2" s="5"/>
      <c r="AH2" s="5"/>
      <c r="AI2" s="5"/>
      <c r="AJ2" s="5"/>
      <c r="AK2" s="5"/>
      <c r="AL2" s="5"/>
      <c r="AM2" s="5"/>
    </row>
    <row r="3" spans="1:48" ht="73.5" customHeight="1" x14ac:dyDescent="0.2">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7">
        <f>'2024.10'!C5:J5</f>
        <v>0</v>
      </c>
      <c r="D5" s="318"/>
      <c r="E5" s="318"/>
      <c r="F5" s="318"/>
      <c r="G5" s="318"/>
      <c r="H5" s="318"/>
      <c r="I5" s="318"/>
      <c r="J5" s="319"/>
      <c r="K5" s="112"/>
      <c r="L5" s="156" t="s">
        <v>38</v>
      </c>
      <c r="M5" s="317">
        <f>'2024.10'!M5:Q5</f>
        <v>0</v>
      </c>
      <c r="N5" s="318"/>
      <c r="O5" s="318"/>
      <c r="P5" s="318"/>
      <c r="Q5" s="319"/>
      <c r="R5" s="100"/>
      <c r="S5" s="156" t="s">
        <v>39</v>
      </c>
      <c r="T5" s="317">
        <f>'2024.10'!T5:Y5</f>
        <v>0</v>
      </c>
      <c r="U5" s="318"/>
      <c r="V5" s="318"/>
      <c r="W5" s="318"/>
      <c r="X5" s="318"/>
      <c r="Y5" s="319"/>
      <c r="Z5" s="75"/>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5" t="s">
        <v>88</v>
      </c>
      <c r="C7" s="335"/>
      <c r="D7" s="335"/>
      <c r="E7" s="335"/>
      <c r="F7" s="335"/>
      <c r="G7" s="335"/>
      <c r="H7" s="335"/>
      <c r="I7" s="335"/>
      <c r="J7" s="335"/>
      <c r="K7" s="335"/>
      <c r="L7" s="335"/>
      <c r="M7" s="335"/>
      <c r="N7" s="335"/>
      <c r="O7" s="335"/>
      <c r="P7" s="335"/>
      <c r="Q7" s="335"/>
      <c r="R7" s="335"/>
      <c r="S7" s="335"/>
      <c r="T7" s="335"/>
      <c r="U7" s="335"/>
      <c r="V7" s="335"/>
      <c r="W7" s="335"/>
      <c r="X7" s="335"/>
      <c r="Y7" s="335"/>
      <c r="Z7" s="248"/>
      <c r="AA7" s="49"/>
      <c r="AB7" s="49"/>
      <c r="AC7" s="9"/>
      <c r="AD7" s="93"/>
      <c r="AE7" s="93"/>
      <c r="AF7" s="9"/>
      <c r="AG7" s="9"/>
      <c r="AH7" s="9"/>
      <c r="AI7" s="9"/>
      <c r="AJ7" s="9"/>
      <c r="AK7" s="9"/>
      <c r="AL7" s="9"/>
      <c r="AM7" s="9"/>
    </row>
    <row r="8" spans="1:48" ht="73.5" customHeight="1" thickBot="1" x14ac:dyDescent="0.2">
      <c r="B8" s="305" t="s">
        <v>82</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3"/>
      <c r="AE8" s="93"/>
      <c r="AF8" s="9"/>
      <c r="AG8" s="9"/>
      <c r="AH8" s="9"/>
      <c r="AI8" s="9"/>
      <c r="AJ8" s="9"/>
      <c r="AK8" s="9"/>
      <c r="AL8" s="9"/>
      <c r="AM8" s="9"/>
    </row>
    <row r="9" spans="1:48" ht="29.25" customHeight="1" thickBot="1" x14ac:dyDescent="0.2">
      <c r="B9" s="295" t="s">
        <v>71</v>
      </c>
      <c r="C9" s="295"/>
      <c r="D9" s="295"/>
      <c r="E9" s="295"/>
      <c r="F9" s="295"/>
      <c r="G9" s="295"/>
      <c r="H9" s="295"/>
      <c r="I9" s="295"/>
      <c r="J9" s="295"/>
      <c r="K9" s="295"/>
      <c r="L9" s="295"/>
      <c r="M9" s="295"/>
      <c r="N9" s="295" t="s">
        <v>40</v>
      </c>
      <c r="O9" s="295"/>
      <c r="P9" s="296"/>
      <c r="Q9" s="113"/>
      <c r="R9" s="114" t="s">
        <v>55</v>
      </c>
      <c r="S9" s="115"/>
      <c r="T9" s="114"/>
      <c r="U9" s="297" t="s">
        <v>79</v>
      </c>
      <c r="V9" s="298"/>
      <c r="W9" s="303"/>
      <c r="X9" s="304"/>
      <c r="Y9" s="132" t="s">
        <v>83</v>
      </c>
      <c r="Z9" s="41"/>
      <c r="AA9" s="8"/>
      <c r="AB9" s="9"/>
      <c r="AC9" s="9"/>
      <c r="AD9" s="93"/>
      <c r="AE9" s="93"/>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41</v>
      </c>
      <c r="O10" s="295"/>
      <c r="P10" s="296"/>
      <c r="Q10" s="113"/>
      <c r="R10" s="116" t="s">
        <v>55</v>
      </c>
      <c r="S10" s="117"/>
      <c r="T10" s="118"/>
      <c r="U10" s="119"/>
      <c r="V10" s="119"/>
      <c r="W10" s="119"/>
      <c r="X10" s="119"/>
      <c r="Y10" s="120"/>
      <c r="Z10" s="10"/>
      <c r="AA10" s="50"/>
      <c r="AB10" s="9"/>
      <c r="AC10" s="9"/>
      <c r="AD10" s="226"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2" t="s">
        <v>42</v>
      </c>
      <c r="C12" s="283"/>
      <c r="D12" s="284"/>
      <c r="E12" s="299" t="s">
        <v>52</v>
      </c>
      <c r="F12" s="300"/>
      <c r="G12" s="300"/>
      <c r="H12" s="300"/>
      <c r="I12" s="300"/>
      <c r="J12" s="300"/>
      <c r="K12" s="300"/>
      <c r="L12" s="301" t="s">
        <v>50</v>
      </c>
      <c r="M12" s="288" t="s">
        <v>51</v>
      </c>
      <c r="N12" s="282" t="s">
        <v>42</v>
      </c>
      <c r="O12" s="283"/>
      <c r="P12" s="283"/>
      <c r="Q12" s="299" t="s">
        <v>52</v>
      </c>
      <c r="R12" s="300"/>
      <c r="S12" s="300"/>
      <c r="T12" s="300"/>
      <c r="U12" s="300"/>
      <c r="V12" s="300"/>
      <c r="W12" s="300"/>
      <c r="X12" s="301" t="s">
        <v>50</v>
      </c>
      <c r="Y12" s="288"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5"/>
      <c r="C13" s="286"/>
      <c r="D13" s="287"/>
      <c r="E13" s="291" t="s">
        <v>40</v>
      </c>
      <c r="F13" s="292"/>
      <c r="G13" s="293"/>
      <c r="H13" s="291" t="s">
        <v>41</v>
      </c>
      <c r="I13" s="292"/>
      <c r="J13" s="293"/>
      <c r="K13" s="150" t="s">
        <v>47</v>
      </c>
      <c r="L13" s="302"/>
      <c r="M13" s="289"/>
      <c r="N13" s="285"/>
      <c r="O13" s="286"/>
      <c r="P13" s="286"/>
      <c r="Q13" s="291" t="s">
        <v>40</v>
      </c>
      <c r="R13" s="292"/>
      <c r="S13" s="293"/>
      <c r="T13" s="291" t="s">
        <v>41</v>
      </c>
      <c r="U13" s="292"/>
      <c r="V13" s="293"/>
      <c r="W13" s="150" t="s">
        <v>47</v>
      </c>
      <c r="X13" s="302"/>
      <c r="Y13" s="289"/>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45597</v>
      </c>
      <c r="C14" s="122" t="str">
        <f>TEXT(B14,"ddd")</f>
        <v>Fri</v>
      </c>
      <c r="D14" s="250"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45614</v>
      </c>
      <c r="O14" s="122" t="str">
        <f t="shared" ref="O14:O26" si="0">TEXT(N14,"ddd")</f>
        <v>Mon</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e">
        <f t="shared" ref="AE14:AE30" si="1">IF(E14="","",TIME(E14,G14, ))</f>
        <v>#VALUE!</v>
      </c>
      <c r="AF14" s="205" t="e">
        <f t="shared" ref="AF14:AF30" si="2">IF(H14="","",TIME(H14,J14, ))</f>
        <v>#VALUE!</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6" si="3">IF(Q14="","",TIME(Q14,S14, ))</f>
        <v>#VALUE!</v>
      </c>
      <c r="AO14" s="205" t="e">
        <f t="shared" ref="AO14:AO26"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45598</v>
      </c>
      <c r="C15" s="124" t="str">
        <f t="shared" ref="C15:C30" si="5">TEXT(B15,"ddd")</f>
        <v>Sat</v>
      </c>
      <c r="D15" s="251" t="str">
        <f>IF(OR(WEEKDAY(B15)=1,WEEKDAY(B15)=7),"休日",IF(ISNA(VLOOKUP(B15,'(事務用)2024年度休日一覧(土日除く)'!A:B,2,FALSE)),"","休日"))</f>
        <v>休日</v>
      </c>
      <c r="E15" s="164" t="str">
        <f>IF(D15="",Q9,"")</f>
        <v/>
      </c>
      <c r="F15" s="165" t="s">
        <v>3</v>
      </c>
      <c r="G15" s="166" t="str">
        <f>IF(D15="",IF(S9="","",S9),"")</f>
        <v/>
      </c>
      <c r="H15" s="164" t="str">
        <f>IF(D15="",Q10,"")</f>
        <v/>
      </c>
      <c r="I15" s="165" t="s">
        <v>73</v>
      </c>
      <c r="J15" s="167" t="str">
        <f>IF(D15="",IF(S10="","",S10),"")</f>
        <v/>
      </c>
      <c r="K15" s="213" t="str">
        <f>IF(D15="",IF(W9="","",W9),"")</f>
        <v/>
      </c>
      <c r="L15" s="168"/>
      <c r="M15" s="169"/>
      <c r="N15" s="123">
        <f>N14+1</f>
        <v>45615</v>
      </c>
      <c r="O15" s="124" t="str">
        <f t="shared" si="0"/>
        <v>Tue</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str">
        <f t="shared" si="1"/>
        <v/>
      </c>
      <c r="AF15" s="206" t="str">
        <f t="shared" si="2"/>
        <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6" si="11">IFERROR(AO15-AN15+IF(AN15&gt;=AO15,1),"")*24</f>
        <v>#VALUE!</v>
      </c>
      <c r="AQ15" s="239">
        <f t="shared" ref="AQ15:AQ26" si="12">IF(W15="",0,W15)</f>
        <v>0</v>
      </c>
      <c r="AR15" s="224" t="str">
        <f t="shared" ref="AR15:AR26" si="13">IFERROR(IF(X15="○",7.75,""),"")</f>
        <v/>
      </c>
      <c r="AS15" s="229" t="str">
        <f t="shared" ref="AS15:AS26" si="14">IFERROR(AP15-AQ15,"")</f>
        <v/>
      </c>
      <c r="AT15" s="241" t="str">
        <f t="shared" ref="AT15:AT26" si="15">IF(Y15="1日",0,IF(AS15="",AR15,AS15))</f>
        <v/>
      </c>
      <c r="AU15" s="35"/>
      <c r="AV15" s="35"/>
    </row>
    <row r="16" spans="1:48" ht="45" customHeight="1" x14ac:dyDescent="0.15">
      <c r="B16" s="123">
        <f t="shared" ref="B16:B30" si="16">B15+1</f>
        <v>45599</v>
      </c>
      <c r="C16" s="124" t="str">
        <f t="shared" si="5"/>
        <v>Sun</v>
      </c>
      <c r="D16" s="251" t="str">
        <f>IF(OR(WEEKDAY(B16)=1,WEEKDAY(B16)=7),"休日",IF(ISNA(VLOOKUP(B16,'(事務用)2024年度休日一覧(土日除く)'!A:B,2,FALSE)),"","休日"))</f>
        <v>休日</v>
      </c>
      <c r="E16" s="164" t="str">
        <f>IF(D16="",Q9,"")</f>
        <v/>
      </c>
      <c r="F16" s="165" t="s">
        <v>3</v>
      </c>
      <c r="G16" s="170" t="str">
        <f>IF(D16="",IF(S9="","",S9),"")</f>
        <v/>
      </c>
      <c r="H16" s="171" t="str">
        <f>IF(D16="",Q10,"")</f>
        <v/>
      </c>
      <c r="I16" s="172" t="s">
        <v>3</v>
      </c>
      <c r="J16" s="167" t="str">
        <f>IF(D16="",IF(S10="","",S10),"")</f>
        <v/>
      </c>
      <c r="K16" s="213" t="str">
        <f>IF(D16="",IF(W9="","",W9),"")</f>
        <v/>
      </c>
      <c r="L16" s="168"/>
      <c r="M16" s="173"/>
      <c r="N16" s="123">
        <f t="shared" ref="N16:N26" si="17">N15+1</f>
        <v>45616</v>
      </c>
      <c r="O16" s="124" t="str">
        <f t="shared" si="0"/>
        <v>Wed</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str">
        <f t="shared" si="1"/>
        <v/>
      </c>
      <c r="AF16" s="207" t="str">
        <f t="shared" si="2"/>
        <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45600</v>
      </c>
      <c r="C17" s="124" t="str">
        <f t="shared" si="5"/>
        <v>Mon</v>
      </c>
      <c r="D17" s="251" t="str">
        <f>IF(OR(WEEKDAY(B17)=1,WEEKDAY(B17)=7),"休日",IF(ISNA(VLOOKUP(B17,'(事務用)2024年度休日一覧(土日除く)'!A:B,2,FALSE)),"","休日"))</f>
        <v>休日</v>
      </c>
      <c r="E17" s="164" t="str">
        <f>IF(D17="",Q9,"")</f>
        <v/>
      </c>
      <c r="F17" s="165" t="s">
        <v>3</v>
      </c>
      <c r="G17" s="166" t="str">
        <f>IF(D17="",IF(S9="","",S9),"")</f>
        <v/>
      </c>
      <c r="H17" s="174" t="str">
        <f>IF(D17="",Q10,"")</f>
        <v/>
      </c>
      <c r="I17" s="165" t="s">
        <v>3</v>
      </c>
      <c r="J17" s="167" t="str">
        <f>IF(D17="",IF(S10="","",S10),"")</f>
        <v/>
      </c>
      <c r="K17" s="213" t="str">
        <f>IF(D17="",IF(W9="","",W9),"")</f>
        <v/>
      </c>
      <c r="L17" s="168"/>
      <c r="M17" s="114"/>
      <c r="N17" s="123">
        <f t="shared" si="17"/>
        <v>45617</v>
      </c>
      <c r="O17" s="124" t="str">
        <f t="shared" si="0"/>
        <v>Thu</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str">
        <f t="shared" si="1"/>
        <v/>
      </c>
      <c r="AF17" s="205" t="str">
        <f t="shared" si="2"/>
        <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45601</v>
      </c>
      <c r="C18" s="124" t="str">
        <f t="shared" si="5"/>
        <v>Tue</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45618</v>
      </c>
      <c r="O18" s="124" t="str">
        <f t="shared" si="0"/>
        <v>Fri</v>
      </c>
      <c r="P18" s="251"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e">
        <f t="shared" si="3"/>
        <v>#VALUE!</v>
      </c>
      <c r="AO18" s="210" t="e">
        <f t="shared" si="4"/>
        <v>#VALUE!</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45602</v>
      </c>
      <c r="C19" s="124" t="str">
        <f t="shared" si="5"/>
        <v>Wed</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45619</v>
      </c>
      <c r="O19" s="124" t="str">
        <f t="shared" si="0"/>
        <v>Sat</v>
      </c>
      <c r="P19" s="251" t="str">
        <f>IF(OR(WEEKDAY(N19)=1,WEEKDAY(N19)=7),"休日",IF(ISNA(VLOOKUP(N19,'(事務用)2024年度休日一覧(土日除く)'!A:B,2,FALSE)),"","休日"))</f>
        <v>休日</v>
      </c>
      <c r="Q19" s="164" t="str">
        <f>IF(P19="",Q9,"")</f>
        <v/>
      </c>
      <c r="R19" s="165" t="s">
        <v>3</v>
      </c>
      <c r="S19" s="194" t="str">
        <f>IF(P19="",IF(S9="","",S9),"")</f>
        <v/>
      </c>
      <c r="T19" s="164" t="str">
        <f>IF(P19="",Q10,"")</f>
        <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str">
        <f t="shared" si="3"/>
        <v/>
      </c>
      <c r="AO19" s="210" t="str">
        <f t="shared" si="4"/>
        <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45603</v>
      </c>
      <c r="C20" s="124" t="str">
        <f t="shared" si="5"/>
        <v>Thu</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45620</v>
      </c>
      <c r="O20" s="124" t="str">
        <f t="shared" si="0"/>
        <v>Sun</v>
      </c>
      <c r="P20" s="251" t="str">
        <f>IF(OR(WEEKDAY(N20)=1,WEEKDAY(N20)=7),"休日",IF(ISNA(VLOOKUP(N20,'(事務用)2024年度休日一覧(土日除く)'!A:B,2,FALSE)),"","休日"))</f>
        <v>休日</v>
      </c>
      <c r="Q20" s="164" t="str">
        <f>IF(P20="",Q9,"")</f>
        <v/>
      </c>
      <c r="R20" s="165" t="s">
        <v>3</v>
      </c>
      <c r="S20" s="194" t="str">
        <f>IF(P20="",IF(S9="","",S9),"")</f>
        <v/>
      </c>
      <c r="T20" s="164" t="str">
        <f>IF(P20="",Q10,"")</f>
        <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str">
        <f t="shared" si="3"/>
        <v/>
      </c>
      <c r="AO20" s="210" t="str">
        <f t="shared" si="4"/>
        <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45604</v>
      </c>
      <c r="C21" s="124" t="str">
        <f t="shared" si="5"/>
        <v>Fri</v>
      </c>
      <c r="D21" s="251"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5" t="str">
        <f>IF(D21="",IF(W9="","",W9),"")</f>
        <v/>
      </c>
      <c r="L21" s="180"/>
      <c r="M21" s="173"/>
      <c r="N21" s="123">
        <f t="shared" si="17"/>
        <v>45621</v>
      </c>
      <c r="O21" s="124" t="str">
        <f t="shared" si="0"/>
        <v>Mon</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e">
        <f t="shared" si="1"/>
        <v>#VALUE!</v>
      </c>
      <c r="AF21" s="207" t="e">
        <f t="shared" si="2"/>
        <v>#VALUE!</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45605</v>
      </c>
      <c r="C22" s="124" t="str">
        <f t="shared" si="5"/>
        <v>Sat</v>
      </c>
      <c r="D22" s="251" t="str">
        <f>IF(OR(WEEKDAY(B22)=1,WEEKDAY(B22)=7),"休日",IF(ISNA(VLOOKUP(B22,'(事務用)2024年度休日一覧(土日除く)'!A:B,2,FALSE)),"","休日"))</f>
        <v>休日</v>
      </c>
      <c r="E22" s="164" t="str">
        <f>IF(D22="",Q9,"")</f>
        <v/>
      </c>
      <c r="F22" s="165" t="s">
        <v>3</v>
      </c>
      <c r="G22" s="170" t="str">
        <f>IF(D22="",IF(S9="","",S9),"")</f>
        <v/>
      </c>
      <c r="H22" s="164" t="str">
        <f>IF(D22="",Q10,"")</f>
        <v/>
      </c>
      <c r="I22" s="165" t="s">
        <v>3</v>
      </c>
      <c r="J22" s="181" t="str">
        <f>IF(D22="",IF(S10="","",S10),"")</f>
        <v/>
      </c>
      <c r="K22" s="216" t="str">
        <f>IF(D22="",IF(W9="","",W9),"")</f>
        <v/>
      </c>
      <c r="L22" s="182"/>
      <c r="M22" s="173"/>
      <c r="N22" s="123">
        <f t="shared" si="17"/>
        <v>45622</v>
      </c>
      <c r="O22" s="124" t="str">
        <f t="shared" si="0"/>
        <v>Tue</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str">
        <f t="shared" si="1"/>
        <v/>
      </c>
      <c r="AF22" s="209" t="str">
        <f t="shared" si="2"/>
        <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45606</v>
      </c>
      <c r="C23" s="124" t="str">
        <f t="shared" si="5"/>
        <v>Sun</v>
      </c>
      <c r="D23" s="251" t="str">
        <f>IF(OR(WEEKDAY(B23)=1,WEEKDAY(B23)=7),"休日",IF(ISNA(VLOOKUP(B23,'(事務用)2024年度休日一覧(土日除く)'!A:B,2,FALSE)),"","休日"))</f>
        <v>休日</v>
      </c>
      <c r="E23" s="164" t="str">
        <f>IF(D23="",Q9,"")</f>
        <v/>
      </c>
      <c r="F23" s="165" t="s">
        <v>3</v>
      </c>
      <c r="G23" s="166" t="str">
        <f>IF(D23="",IF(S9="","",S9),"")</f>
        <v/>
      </c>
      <c r="H23" s="164" t="str">
        <f>IF(D23="",Q10,"")</f>
        <v/>
      </c>
      <c r="I23" s="165" t="s">
        <v>3</v>
      </c>
      <c r="J23" s="167" t="str">
        <f>IF(D23="",IF(S10="","",S10),"")</f>
        <v/>
      </c>
      <c r="K23" s="213" t="str">
        <f>IF(D23="",IF(W9="","",W9),"")</f>
        <v/>
      </c>
      <c r="L23" s="180"/>
      <c r="M23" s="114"/>
      <c r="N23" s="123">
        <f t="shared" si="17"/>
        <v>45623</v>
      </c>
      <c r="O23" s="124" t="str">
        <f t="shared" si="0"/>
        <v>Wed</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str">
        <f t="shared" si="1"/>
        <v/>
      </c>
      <c r="AF23" s="209" t="str">
        <f t="shared" si="2"/>
        <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45607</v>
      </c>
      <c r="C24" s="124" t="str">
        <f t="shared" si="5"/>
        <v>Mon</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45624</v>
      </c>
      <c r="O24" s="124" t="str">
        <f t="shared" si="0"/>
        <v>Thu</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45608</v>
      </c>
      <c r="C25" s="124" t="str">
        <f t="shared" si="5"/>
        <v>Tue</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45625</v>
      </c>
      <c r="O25" s="124" t="str">
        <f t="shared" si="0"/>
        <v>Fri</v>
      </c>
      <c r="P25" s="251"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9" t="str">
        <f>IF(P25="",IF(W9="","",W9),"")</f>
        <v/>
      </c>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t="s">
        <v>32</v>
      </c>
      <c r="AN25" s="210" t="e">
        <f t="shared" si="3"/>
        <v>#VALUE!</v>
      </c>
      <c r="AO25" s="210" t="e">
        <f t="shared" si="4"/>
        <v>#VALUE!</v>
      </c>
      <c r="AP25" s="240" t="e">
        <f t="shared" si="11"/>
        <v>#VALUE!</v>
      </c>
      <c r="AQ25" s="240">
        <f t="shared" si="12"/>
        <v>0</v>
      </c>
      <c r="AR25" s="225" t="str">
        <f t="shared" si="13"/>
        <v/>
      </c>
      <c r="AS25" s="242" t="str">
        <f t="shared" si="14"/>
        <v/>
      </c>
      <c r="AT25" s="241" t="str">
        <f t="shared" si="15"/>
        <v/>
      </c>
    </row>
    <row r="26" spans="1:48" ht="45" customHeight="1" x14ac:dyDescent="0.15">
      <c r="B26" s="123">
        <f t="shared" si="16"/>
        <v>45609</v>
      </c>
      <c r="C26" s="124" t="str">
        <f t="shared" si="5"/>
        <v>Wed</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45626</v>
      </c>
      <c r="O26" s="126" t="str">
        <f t="shared" si="0"/>
        <v>Sat</v>
      </c>
      <c r="P26" s="252" t="str">
        <f>IF(OR(WEEKDAY(N26)=1,WEEKDAY(N26)=7),"休日",IF(ISNA(VLOOKUP(N26,'(事務用)2024年度休日一覧(土日除く)'!A:B,2,FALSE)),"","休日"))</f>
        <v>休日</v>
      </c>
      <c r="Q26" s="174" t="str">
        <f>IF(P26="",Q9,"")</f>
        <v/>
      </c>
      <c r="R26" s="165" t="s">
        <v>3</v>
      </c>
      <c r="S26" s="212" t="str">
        <f>IF(P26="",IF(S9="","",S9),"")</f>
        <v/>
      </c>
      <c r="T26" s="174" t="str">
        <f>IF(P26="",Q10,"")</f>
        <v/>
      </c>
      <c r="U26" s="184" t="s">
        <v>3</v>
      </c>
      <c r="V26" s="181" t="str">
        <f>IF(P26="",IF(S10="","",S10),"")</f>
        <v/>
      </c>
      <c r="W26" s="124" t="str">
        <f>IF(P26="",IF(W9="","",W9),"")</f>
        <v/>
      </c>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t="s">
        <v>33</v>
      </c>
      <c r="AN26" s="210" t="str">
        <f t="shared" si="3"/>
        <v/>
      </c>
      <c r="AO26" s="210" t="str">
        <f t="shared" si="4"/>
        <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45610</v>
      </c>
      <c r="C27" s="124" t="str">
        <f t="shared" si="5"/>
        <v>Thu</v>
      </c>
      <c r="D27" s="251"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5" t="str">
        <f>IF(D27="",IF(W9="","",W9),"")</f>
        <v/>
      </c>
      <c r="L27" s="180"/>
      <c r="M27" s="185"/>
      <c r="N27" s="125"/>
      <c r="O27" s="128"/>
      <c r="P27" s="253"/>
      <c r="Q27" s="186"/>
      <c r="R27" s="199"/>
      <c r="S27" s="200"/>
      <c r="T27" s="201"/>
      <c r="U27" s="202"/>
      <c r="V27" s="203"/>
      <c r="W27" s="220"/>
      <c r="X27" s="182"/>
      <c r="Y27" s="197"/>
      <c r="Z27" s="44"/>
      <c r="AA27" s="23"/>
      <c r="AB27" s="254"/>
      <c r="AC27" s="18"/>
      <c r="AD27" s="71" t="s">
        <v>19</v>
      </c>
      <c r="AE27" s="207" t="e">
        <f t="shared" si="1"/>
        <v>#VALUE!</v>
      </c>
      <c r="AF27" s="207" t="e">
        <f t="shared" si="2"/>
        <v>#VALUE!</v>
      </c>
      <c r="AG27" s="230" t="e">
        <f t="shared" si="6"/>
        <v>#VALUE!</v>
      </c>
      <c r="AH27" s="230">
        <f t="shared" si="7"/>
        <v>0</v>
      </c>
      <c r="AI27" s="221" t="str">
        <f t="shared" si="8"/>
        <v/>
      </c>
      <c r="AJ27" s="230" t="str">
        <f t="shared" si="9"/>
        <v/>
      </c>
      <c r="AK27" s="236" t="str">
        <f t="shared" si="10"/>
        <v/>
      </c>
      <c r="AM27" s="68"/>
      <c r="AN27" s="211"/>
      <c r="AO27" s="210"/>
      <c r="AP27" s="240"/>
      <c r="AQ27" s="240"/>
      <c r="AR27" s="225"/>
      <c r="AS27" s="242"/>
      <c r="AT27" s="243"/>
    </row>
    <row r="28" spans="1:48" ht="45" customHeight="1" x14ac:dyDescent="0.15">
      <c r="B28" s="123">
        <f t="shared" si="16"/>
        <v>45611</v>
      </c>
      <c r="C28" s="124" t="str">
        <f t="shared" si="5"/>
        <v>Fri</v>
      </c>
      <c r="D28" s="251"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6" t="str">
        <f>IF(D28="",IF(W9="","",W9),"")</f>
        <v/>
      </c>
      <c r="L28" s="182"/>
      <c r="M28" s="114"/>
      <c r="N28" s="329"/>
      <c r="O28" s="309" t="s">
        <v>58</v>
      </c>
      <c r="P28" s="309"/>
      <c r="Q28" s="309"/>
      <c r="R28" s="309"/>
      <c r="S28" s="309"/>
      <c r="T28" s="309"/>
      <c r="U28" s="309"/>
      <c r="V28" s="309"/>
      <c r="W28" s="309"/>
      <c r="X28" s="309"/>
      <c r="Y28" s="309"/>
      <c r="Z28" s="44"/>
      <c r="AA28" s="23"/>
      <c r="AB28" s="254"/>
      <c r="AC28" s="18"/>
      <c r="AD28" s="71" t="s">
        <v>20</v>
      </c>
      <c r="AE28" s="207" t="e">
        <f t="shared" si="1"/>
        <v>#VALUE!</v>
      </c>
      <c r="AF28" s="207" t="e">
        <f t="shared" si="2"/>
        <v>#VALUE!</v>
      </c>
      <c r="AG28" s="230" t="e">
        <f t="shared" si="6"/>
        <v>#VALUE!</v>
      </c>
      <c r="AH28" s="230">
        <f t="shared" si="7"/>
        <v>0</v>
      </c>
      <c r="AI28" s="221" t="str">
        <f t="shared" si="8"/>
        <v/>
      </c>
      <c r="AJ28" s="230" t="str">
        <f t="shared" si="9"/>
        <v/>
      </c>
      <c r="AK28" s="236" t="str">
        <f t="shared" si="10"/>
        <v/>
      </c>
      <c r="AM28" s="330"/>
      <c r="AN28" s="331"/>
      <c r="AO28" s="82"/>
      <c r="AP28" s="83"/>
      <c r="AQ28" s="83"/>
      <c r="AR28" s="80"/>
    </row>
    <row r="29" spans="1:48" ht="45" customHeight="1" x14ac:dyDescent="0.15">
      <c r="B29" s="125">
        <f t="shared" si="16"/>
        <v>45612</v>
      </c>
      <c r="C29" s="126" t="str">
        <f t="shared" si="5"/>
        <v>Sat</v>
      </c>
      <c r="D29" s="252" t="str">
        <f>IF(OR(WEEKDAY(B29)=1,WEEKDAY(B29)=7),"休日",IF(ISNA(VLOOKUP(B29,'(事務用)2024年度休日一覧(土日除く)'!A:B,2,FALSE)),"","休日"))</f>
        <v>休日</v>
      </c>
      <c r="E29" s="164" t="str">
        <f>IF(D29="",Q9,"")</f>
        <v/>
      </c>
      <c r="F29" s="183" t="s">
        <v>3</v>
      </c>
      <c r="G29" s="166" t="str">
        <f>IF(D29="",IF(S9="","",S9),"")</f>
        <v/>
      </c>
      <c r="H29" s="164" t="str">
        <f>IF(D29="",Q10,"")</f>
        <v/>
      </c>
      <c r="I29" s="184" t="s">
        <v>3</v>
      </c>
      <c r="J29" s="167" t="str">
        <f>IF(D29="",IF(S10="","",S10),"")</f>
        <v/>
      </c>
      <c r="K29" s="213" t="str">
        <f>IF(D29="",IF(W9="","",W9),"")</f>
        <v/>
      </c>
      <c r="L29" s="180"/>
      <c r="M29" s="185"/>
      <c r="N29" s="308"/>
      <c r="O29" s="310"/>
      <c r="P29" s="310"/>
      <c r="Q29" s="310"/>
      <c r="R29" s="310"/>
      <c r="S29" s="310"/>
      <c r="T29" s="310"/>
      <c r="U29" s="310"/>
      <c r="V29" s="310"/>
      <c r="W29" s="310"/>
      <c r="X29" s="310"/>
      <c r="Y29" s="310"/>
      <c r="Z29" s="255"/>
      <c r="AA29" s="19"/>
      <c r="AB29" s="23"/>
      <c r="AC29" s="254"/>
      <c r="AD29" s="71" t="s">
        <v>35</v>
      </c>
      <c r="AE29" s="207" t="str">
        <f t="shared" si="1"/>
        <v/>
      </c>
      <c r="AF29" s="207" t="str">
        <f t="shared" si="2"/>
        <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45613</v>
      </c>
      <c r="C30" s="128" t="str">
        <f t="shared" si="5"/>
        <v>Sun</v>
      </c>
      <c r="D30" s="256" t="str">
        <f>IF(OR(WEEKDAY(B30)=1,WEEKDAY(B30)=7),"休日",IF(ISNA(VLOOKUP(B30,'(事務用)2024年度休日一覧(土日除く)'!A:B,2,FALSE)),"","休日"))</f>
        <v>休日</v>
      </c>
      <c r="E30" s="186" t="str">
        <f>IF(D30="",Q9,"")</f>
        <v/>
      </c>
      <c r="F30" s="187" t="s">
        <v>3</v>
      </c>
      <c r="G30" s="170" t="str">
        <f>IF(D30="",IF(S9="","",S9),"")</f>
        <v/>
      </c>
      <c r="H30" s="188" t="str">
        <f>IF(D30="",Q10,"")</f>
        <v/>
      </c>
      <c r="I30" s="187" t="s">
        <v>3</v>
      </c>
      <c r="J30" s="189" t="str">
        <f>IF(D30="",IF(S10="","",S10),"")</f>
        <v/>
      </c>
      <c r="K30" s="128" t="str">
        <f>IF(D30="",IF(W9="","",W9),"")</f>
        <v/>
      </c>
      <c r="L30" s="190"/>
      <c r="M30" s="114"/>
      <c r="N30" s="40"/>
      <c r="O30" s="311" t="s">
        <v>84</v>
      </c>
      <c r="P30" s="312"/>
      <c r="Q30" s="312"/>
      <c r="R30" s="313"/>
      <c r="S30" s="124">
        <f>COUNT(B14:B30,N14:N27)</f>
        <v>30</v>
      </c>
      <c r="T30" s="311" t="s">
        <v>85</v>
      </c>
      <c r="U30" s="312"/>
      <c r="V30" s="312"/>
      <c r="W30" s="312"/>
      <c r="X30" s="332">
        <f>SUM(AK14:AK30,AT14:AT27)</f>
        <v>0</v>
      </c>
      <c r="Y30" s="333"/>
      <c r="Z30" s="46"/>
      <c r="AA30" s="3"/>
      <c r="AB30" s="257"/>
      <c r="AC30" s="20"/>
      <c r="AD30" s="71" t="s">
        <v>36</v>
      </c>
      <c r="AE30" s="210" t="str">
        <f t="shared" si="1"/>
        <v/>
      </c>
      <c r="AF30" s="210" t="str">
        <f t="shared" si="2"/>
        <v/>
      </c>
      <c r="AG30" s="234" t="e">
        <f t="shared" si="6"/>
        <v>#VALUE!</v>
      </c>
      <c r="AH30" s="234">
        <f t="shared" si="7"/>
        <v>0</v>
      </c>
      <c r="AI30" s="222" t="str">
        <f t="shared" si="8"/>
        <v/>
      </c>
      <c r="AJ30" s="232" t="str">
        <f t="shared" si="9"/>
        <v/>
      </c>
      <c r="AK30" s="237" t="str">
        <f t="shared" si="10"/>
        <v/>
      </c>
      <c r="AL30" s="95"/>
      <c r="AM30" s="334"/>
      <c r="AN30" s="334"/>
    </row>
    <row r="31" spans="1:48" ht="45" customHeight="1" x14ac:dyDescent="0.15">
      <c r="B31" s="7"/>
      <c r="C31" s="7"/>
      <c r="D31" s="7"/>
      <c r="E31" s="54"/>
      <c r="F31" s="54"/>
      <c r="G31" s="54"/>
      <c r="H31" s="54"/>
      <c r="I31" s="7"/>
      <c r="J31" s="54"/>
      <c r="K31" s="54"/>
      <c r="L31" s="54"/>
      <c r="M31" s="54"/>
      <c r="N31" s="7"/>
      <c r="O31" s="131"/>
      <c r="P31" s="132"/>
      <c r="Q31" s="132"/>
      <c r="R31" s="132"/>
      <c r="S31" s="131"/>
      <c r="T31" s="311" t="s">
        <v>86</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4" t="s">
        <v>54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69</v>
      </c>
      <c r="C36" s="273"/>
      <c r="D36" s="273"/>
      <c r="E36" s="273"/>
      <c r="F36" s="273"/>
      <c r="G36" s="273"/>
      <c r="H36" s="273"/>
      <c r="I36" s="273"/>
      <c r="J36" s="273"/>
      <c r="K36" s="273"/>
      <c r="L36" s="273"/>
      <c r="M36" s="274"/>
      <c r="N36" s="272" t="s">
        <v>70</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42</v>
      </c>
      <c r="C37" s="268"/>
      <c r="D37" s="275"/>
      <c r="E37" s="267" t="s">
        <v>40</v>
      </c>
      <c r="F37" s="268"/>
      <c r="G37" s="268"/>
      <c r="H37" s="267" t="s">
        <v>41</v>
      </c>
      <c r="I37" s="268"/>
      <c r="J37" s="275"/>
      <c r="K37" s="267" t="s">
        <v>48</v>
      </c>
      <c r="L37" s="268"/>
      <c r="M37" s="269"/>
      <c r="N37" s="315" t="s">
        <v>42</v>
      </c>
      <c r="O37" s="268"/>
      <c r="P37" s="275"/>
      <c r="Q37" s="267" t="s">
        <v>40</v>
      </c>
      <c r="R37" s="268"/>
      <c r="S37" s="275"/>
      <c r="T37" s="267" t="s">
        <v>41</v>
      </c>
      <c r="U37" s="268"/>
      <c r="V37" s="275"/>
      <c r="W37" s="267" t="s">
        <v>48</v>
      </c>
      <c r="X37" s="268"/>
      <c r="Y37" s="269"/>
    </row>
    <row r="38" spans="2:39" ht="39.950000000000003" customHeight="1" x14ac:dyDescent="0.15">
      <c r="B38" s="137"/>
      <c r="C38" s="262"/>
      <c r="D38" s="263"/>
      <c r="E38" s="138"/>
      <c r="F38" s="139" t="s">
        <v>60</v>
      </c>
      <c r="G38" s="140"/>
      <c r="H38" s="138"/>
      <c r="I38" s="139" t="s">
        <v>60</v>
      </c>
      <c r="J38" s="141"/>
      <c r="K38" s="321"/>
      <c r="L38" s="322"/>
      <c r="M38" s="323"/>
      <c r="N38" s="137"/>
      <c r="O38" s="262"/>
      <c r="P38" s="263"/>
      <c r="Q38" s="138"/>
      <c r="R38" s="139" t="s">
        <v>60</v>
      </c>
      <c r="S38" s="140"/>
      <c r="T38" s="138"/>
      <c r="U38" s="139" t="s">
        <v>60</v>
      </c>
      <c r="V38" s="141"/>
      <c r="W38" s="321"/>
      <c r="X38" s="322"/>
      <c r="Y38" s="323"/>
    </row>
    <row r="39" spans="2:39" ht="39.950000000000003" customHeight="1" x14ac:dyDescent="0.15">
      <c r="B39" s="137"/>
      <c r="C39" s="262"/>
      <c r="D39" s="263"/>
      <c r="E39" s="138"/>
      <c r="F39" s="139" t="s">
        <v>60</v>
      </c>
      <c r="G39" s="140"/>
      <c r="H39" s="138"/>
      <c r="I39" s="139" t="s">
        <v>60</v>
      </c>
      <c r="J39" s="141"/>
      <c r="K39" s="321"/>
      <c r="L39" s="322"/>
      <c r="M39" s="323"/>
      <c r="N39" s="137"/>
      <c r="O39" s="262"/>
      <c r="P39" s="263"/>
      <c r="Q39" s="138"/>
      <c r="R39" s="139" t="s">
        <v>60</v>
      </c>
      <c r="S39" s="140"/>
      <c r="T39" s="138"/>
      <c r="U39" s="139" t="s">
        <v>60</v>
      </c>
      <c r="V39" s="141"/>
      <c r="W39" s="321"/>
      <c r="X39" s="322"/>
      <c r="Y39" s="323"/>
    </row>
    <row r="40" spans="2:39" ht="39.950000000000003" customHeight="1" x14ac:dyDescent="0.15">
      <c r="B40" s="137"/>
      <c r="C40" s="262"/>
      <c r="D40" s="263"/>
      <c r="E40" s="138"/>
      <c r="F40" s="139" t="s">
        <v>60</v>
      </c>
      <c r="G40" s="140"/>
      <c r="H40" s="138"/>
      <c r="I40" s="139" t="s">
        <v>60</v>
      </c>
      <c r="J40" s="141"/>
      <c r="K40" s="321"/>
      <c r="L40" s="322"/>
      <c r="M40" s="323"/>
      <c r="N40" s="137"/>
      <c r="O40" s="262"/>
      <c r="P40" s="263"/>
      <c r="Q40" s="138"/>
      <c r="R40" s="139" t="s">
        <v>60</v>
      </c>
      <c r="S40" s="140"/>
      <c r="T40" s="138"/>
      <c r="U40" s="139" t="s">
        <v>60</v>
      </c>
      <c r="V40" s="141"/>
      <c r="W40" s="321"/>
      <c r="X40" s="322"/>
      <c r="Y40" s="323"/>
    </row>
    <row r="41" spans="2:39" ht="39.950000000000003" customHeight="1" x14ac:dyDescent="0.15">
      <c r="B41" s="137"/>
      <c r="C41" s="262"/>
      <c r="D41" s="263"/>
      <c r="E41" s="138"/>
      <c r="F41" s="139" t="s">
        <v>60</v>
      </c>
      <c r="G41" s="140"/>
      <c r="H41" s="138"/>
      <c r="I41" s="139" t="s">
        <v>60</v>
      </c>
      <c r="J41" s="141"/>
      <c r="K41" s="321"/>
      <c r="L41" s="322"/>
      <c r="M41" s="323"/>
      <c r="N41" s="137"/>
      <c r="O41" s="262"/>
      <c r="P41" s="263"/>
      <c r="Q41" s="138"/>
      <c r="R41" s="139" t="s">
        <v>60</v>
      </c>
      <c r="S41" s="140"/>
      <c r="T41" s="138"/>
      <c r="U41" s="139" t="s">
        <v>60</v>
      </c>
      <c r="V41" s="141"/>
      <c r="W41" s="321"/>
      <c r="X41" s="322"/>
      <c r="Y41" s="323"/>
    </row>
    <row r="42" spans="2:39" ht="39.950000000000003" customHeight="1" thickBot="1" x14ac:dyDescent="0.2">
      <c r="B42" s="142"/>
      <c r="C42" s="270"/>
      <c r="D42" s="271"/>
      <c r="E42" s="143"/>
      <c r="F42" s="144" t="s">
        <v>60</v>
      </c>
      <c r="G42" s="145"/>
      <c r="H42" s="146"/>
      <c r="I42" s="144" t="s">
        <v>60</v>
      </c>
      <c r="J42" s="147"/>
      <c r="K42" s="324"/>
      <c r="L42" s="325"/>
      <c r="M42" s="326"/>
      <c r="N42" s="142"/>
      <c r="O42" s="270"/>
      <c r="P42" s="271"/>
      <c r="Q42" s="146"/>
      <c r="R42" s="144" t="s">
        <v>60</v>
      </c>
      <c r="S42" s="145"/>
      <c r="T42" s="146"/>
      <c r="U42" s="144" t="s">
        <v>60</v>
      </c>
      <c r="V42" s="147"/>
      <c r="W42" s="324"/>
      <c r="X42" s="325"/>
      <c r="Y42" s="326"/>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164" priority="31" stopIfTrue="1">
      <formula>D14="休日"</formula>
    </cfRule>
  </conditionalFormatting>
  <conditionalFormatting sqref="D14:E30 G14:H30 J14:M30">
    <cfRule type="expression" dxfId="163" priority="2" stopIfTrue="1">
      <formula>$D14="休日"</formula>
    </cfRule>
  </conditionalFormatting>
  <conditionalFormatting sqref="E14:E30 Q14:Q27">
    <cfRule type="expression" dxfId="162" priority="15" stopIfTrue="1">
      <formula>D14="休日"</formula>
    </cfRule>
  </conditionalFormatting>
  <conditionalFormatting sqref="G14:G30 S14:S27">
    <cfRule type="expression" dxfId="161" priority="3" stopIfTrue="1">
      <formula>D14="休日"</formula>
    </cfRule>
  </conditionalFormatting>
  <conditionalFormatting sqref="H14:H30 T14:T27">
    <cfRule type="expression" dxfId="160" priority="16" stopIfTrue="1">
      <formula>D14="休日"</formula>
    </cfRule>
  </conditionalFormatting>
  <conditionalFormatting sqref="J14:J30 V14:V27">
    <cfRule type="expression" dxfId="159" priority="10" stopIfTrue="1">
      <formula>D14="休日"</formula>
    </cfRule>
  </conditionalFormatting>
  <conditionalFormatting sqref="K14:K30">
    <cfRule type="expression" dxfId="158" priority="4" stopIfTrue="1">
      <formula>D14="休日"</formula>
    </cfRule>
  </conditionalFormatting>
  <conditionalFormatting sqref="L14:L30">
    <cfRule type="expression" dxfId="157" priority="28" stopIfTrue="1">
      <formula>D14="休日"</formula>
    </cfRule>
  </conditionalFormatting>
  <conditionalFormatting sqref="M14:M30">
    <cfRule type="expression" dxfId="156" priority="7" stopIfTrue="1">
      <formula>D14="休日"</formula>
    </cfRule>
  </conditionalFormatting>
  <conditionalFormatting sqref="N14:N27 B14:B30">
    <cfRule type="expression" dxfId="155" priority="33" stopIfTrue="1">
      <formula>D14="休日"</formula>
    </cfRule>
  </conditionalFormatting>
  <conditionalFormatting sqref="O14:O27 C14:C30">
    <cfRule type="expression" dxfId="154" priority="32" stopIfTrue="1">
      <formula>D14="休日"</formula>
    </cfRule>
  </conditionalFormatting>
  <conditionalFormatting sqref="P14:Q27 S14:T27 V14:Y27">
    <cfRule type="expression" dxfId="153" priority="1" stopIfTrue="1">
      <formula>$P14="休日"</formula>
    </cfRule>
  </conditionalFormatting>
  <conditionalFormatting sqref="Q14:Q27 E14:E30">
    <cfRule type="expression" dxfId="152" priority="22" stopIfTrue="1">
      <formula>E14&lt;=4</formula>
    </cfRule>
    <cfRule type="expression" dxfId="151" priority="25" stopIfTrue="1">
      <formula>E14&gt;=22</formula>
    </cfRule>
  </conditionalFormatting>
  <conditionalFormatting sqref="R14:R27 F14:F30">
    <cfRule type="expression" dxfId="150" priority="9" stopIfTrue="1">
      <formula>D14="休日"</formula>
    </cfRule>
    <cfRule type="expression" dxfId="149" priority="21" stopIfTrue="1">
      <formula>E14&lt;=4</formula>
    </cfRule>
    <cfRule type="expression" dxfId="148" priority="14" stopIfTrue="1">
      <formula>E14=0</formula>
    </cfRule>
    <cfRule type="expression" dxfId="147" priority="30" stopIfTrue="1">
      <formula>E14&gt;=22</formula>
    </cfRule>
  </conditionalFormatting>
  <conditionalFormatting sqref="S14:S27 G14:G30">
    <cfRule type="expression" dxfId="146" priority="20" stopIfTrue="1">
      <formula>E14&lt;=4</formula>
    </cfRule>
    <cfRule type="expression" dxfId="145" priority="24" stopIfTrue="1">
      <formula>E14&gt;=22</formula>
    </cfRule>
    <cfRule type="expression" dxfId="144" priority="13" stopIfTrue="1">
      <formula>E14=0</formula>
    </cfRule>
  </conditionalFormatting>
  <conditionalFormatting sqref="T14:T27 H14:H30">
    <cfRule type="expression" dxfId="143" priority="19" stopIfTrue="1">
      <formula>H14&lt;=4</formula>
    </cfRule>
    <cfRule type="expression" dxfId="142" priority="26" stopIfTrue="1">
      <formula>H14&gt;=22</formula>
    </cfRule>
  </conditionalFormatting>
  <conditionalFormatting sqref="U14:U27 I14:I30">
    <cfRule type="expression" dxfId="141" priority="8" stopIfTrue="1">
      <formula>D14="休日"</formula>
    </cfRule>
    <cfRule type="expression" dxfId="140" priority="18" stopIfTrue="1">
      <formula>H14&lt;=4</formula>
    </cfRule>
    <cfRule type="expression" dxfId="139" priority="29" stopIfTrue="1">
      <formula>H14&gt;=22</formula>
    </cfRule>
    <cfRule type="expression" dxfId="138" priority="12" stopIfTrue="1">
      <formula>H14=0</formula>
    </cfRule>
  </conditionalFormatting>
  <conditionalFormatting sqref="V14:V27 J14:J30">
    <cfRule type="expression" dxfId="137" priority="11" stopIfTrue="1">
      <formula>H14=0</formula>
    </cfRule>
    <cfRule type="expression" dxfId="136" priority="23" stopIfTrue="1">
      <formula>H14&gt;=22</formula>
    </cfRule>
    <cfRule type="expression" dxfId="135" priority="17" stopIfTrue="1">
      <formula>H14&lt;=4</formula>
    </cfRule>
  </conditionalFormatting>
  <conditionalFormatting sqref="W14:W27">
    <cfRule type="expression" dxfId="134" priority="6" stopIfTrue="1">
      <formula>P14="休日"</formula>
    </cfRule>
  </conditionalFormatting>
  <conditionalFormatting sqref="X14:X27">
    <cfRule type="expression" dxfId="133" priority="5" stopIfTrue="1">
      <formula>P14="休日"</formula>
    </cfRule>
  </conditionalFormatting>
  <conditionalFormatting sqref="Y14:Y27">
    <cfRule type="expression" dxfId="132" priority="27" stopIfTrue="1">
      <formula>P14="休日"</formula>
    </cfRule>
  </conditionalFormatting>
  <dataValidations count="16">
    <dataValidation type="list" allowBlank="1" showInputMessage="1" sqref="W9:X9 K14" xr:uid="{00000000-0002-0000-0800-000000000000}">
      <formula1>"0.5,1,1.5,2,2.5,3,3.5,4,4.5,5,5.5,6,6.5,7,7.5,8"</formula1>
    </dataValidation>
    <dataValidation type="list" allowBlank="1" showInputMessage="1" showErrorMessage="1" sqref="C38:D38" xr:uid="{00000000-0002-0000-0800-000001000000}">
      <formula1>"Sun,Mon,The,Wed,Thu,Fri,Sat"</formula1>
    </dataValidation>
    <dataValidation type="list" allowBlank="1" showInputMessage="1" sqref="H14:H30 T14:T27" xr:uid="{00000000-0002-0000-0800-000002000000}">
      <formula1>"5,6,7,8,9,10,11,12,13,14,15,16,17,18,19,20,21,22"</formula1>
    </dataValidation>
    <dataValidation type="list" allowBlank="1" showInputMessage="1" showErrorMessage="1" sqref="H38:H42" xr:uid="{00000000-0002-0000-0800-000003000000}">
      <formula1>"22,23,24,1,2,3,4,5"</formula1>
    </dataValidation>
    <dataValidation type="list" allowBlank="1" sqref="Q17" xr:uid="{00000000-0002-0000-0800-000004000000}">
      <formula1>"5,6,7,8,9,10,11,12,13,14,15,16,17,18,19,20,21"</formula1>
    </dataValidation>
    <dataValidation type="list" allowBlank="1" showInputMessage="1" showErrorMessage="1" sqref="E38:E42" xr:uid="{00000000-0002-0000-0800-000005000000}">
      <formula1>"22,23,24,1,2,3,4"</formula1>
    </dataValidation>
    <dataValidation type="list" allowBlank="1" showInputMessage="1" showErrorMessage="1" sqref="Q38:Q42 T38:T42" xr:uid="{00000000-0002-0000-0800-000006000000}">
      <formula1>"1,2,3,4,5,6,7,8,9,10,11,12,13,14,15,16,17,18,19,20,21,22,23,24"</formula1>
    </dataValidation>
    <dataValidation type="list" allowBlank="1" showInputMessage="1" showErrorMessage="1" sqref="L14:L30 X14:X26" xr:uid="{00000000-0002-0000-0800-000007000000}">
      <formula1>"○"</formula1>
    </dataValidation>
    <dataValidation type="list" allowBlank="1" showInputMessage="1" showErrorMessage="1" sqref="O38:P42 C39:D42" xr:uid="{00000000-0002-0000-0800-000008000000}">
      <formula1>"Sun,Mon,Tue,Wed,Thu,Fri,Sat"</formula1>
    </dataValidation>
    <dataValidation type="list" allowBlank="1" showInputMessage="1" showErrorMessage="1" sqref="B38:B42 N38:N42" xr:uid="{00000000-0002-0000-0800-000009000000}">
      <formula1>"1,2,3,4,5,6,7,8,9,10,11,12,13,14,15,16,17,18,19,20,21,22,23,24,25,26,27,28,29,30,31"</formula1>
    </dataValidation>
    <dataValidation type="list" allowBlank="1" showInputMessage="1" sqref="Q9:Q10 Q18:Q27 E14:E30 Q14:Q16" xr:uid="{00000000-0002-0000-0800-00000A000000}">
      <formula1>"5,6,7,8,9,10,11,12,13,14,15,16,17,18,19,20,21"</formula1>
    </dataValidation>
    <dataValidation type="list" allowBlank="1" showInputMessage="1" showErrorMessage="1" sqref="J38:J42 V38:V42 S38:S42 G38:G42" xr:uid="{00000000-0002-0000-0800-00000B000000}">
      <formula1>"00,01,02,03,04,05,06,07,08,09,10,11,12,13,14,15,16,17,18,19,20,21,22,23,24,25,26,27,28,29,30,31,32,33,34,35,36,37,38,39,40,41,42,43,44,45,46,47,48,49,50,51,52,53,54,55,56,57,58,59"</formula1>
    </dataValidation>
    <dataValidation type="list" allowBlank="1" showInputMessage="1" showErrorMessage="1" sqref="Y14:Y26 M14:M30" xr:uid="{00000000-0002-0000-0800-00000C000000}">
      <formula1>"One day,Half a day"</formula1>
    </dataValidation>
    <dataValidation type="list" allowBlank="1" showInputMessage="1" sqref="G14:G30 V14:V27 S14:S27 J14:J30 S9:S10" xr:uid="{00000000-0002-0000-08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800-00000E000000}">
      <formula1>"lecture,entrance examination,university administration,other(except your research)"</formula1>
    </dataValidation>
    <dataValidation type="list" allowBlank="1" showInputMessage="1" showErrorMessage="1" sqref="K15:K30 W14:W26" xr:uid="{00000000-0002-0000-08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4933DA-7D7F-4ECF-99B8-50BB0D8021DB}">
  <ds:schemaRefs>
    <ds:schemaRef ds:uri="http://schemas.microsoft.com/sharepoint/v3/contenttype/forms"/>
  </ds:schemaRefs>
</ds:datastoreItem>
</file>

<file path=customXml/itemProps2.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Example</vt:lpstr>
      <vt:lpstr>2024.4</vt:lpstr>
      <vt:lpstr>2024.5</vt:lpstr>
      <vt:lpstr>2024.6</vt:lpstr>
      <vt:lpstr>2024.8</vt:lpstr>
      <vt:lpstr>2024.7</vt:lpstr>
      <vt:lpstr>2024.9</vt:lpstr>
      <vt:lpstr>2024.10</vt:lpstr>
      <vt:lpstr>2024.11</vt:lpstr>
      <vt:lpstr>2024.12</vt:lpstr>
      <vt:lpstr>2025.1</vt:lpstr>
      <vt:lpstr>2025.2</vt:lpstr>
      <vt:lpstr>2025.3</vt:lpstr>
      <vt:lpstr>(事務用)2024年度休日一覧(土日除く)</vt:lpstr>
      <vt:lpstr>'2024.10'!Print_Area</vt:lpstr>
      <vt:lpstr>'2024.11'!Print_Area</vt:lpstr>
      <vt:lpstr>'2024.12'!Print_Area</vt:lpstr>
      <vt:lpstr>'2024.4'!Print_Area</vt:lpstr>
      <vt:lpstr>'2024.5'!Print_Area</vt:lpstr>
      <vt:lpstr>'2024.6'!Print_Area</vt:lpstr>
      <vt:lpstr>'2024.7'!Print_Area</vt:lpstr>
      <vt:lpstr>'2024.8'!Print_Area</vt:lpstr>
      <vt:lpstr>'2024.9'!Print_Area</vt:lpstr>
      <vt:lpstr>'2025.1'!Print_Area</vt:lpstr>
      <vt:lpstr>'2025.2'!Print_Area</vt:lpstr>
      <vt:lpstr>'2025.3'!Print_Area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2024-04-05T05:59:22Z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